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lecova\Desktop\Veřejné zakázky 2017\VZ 122017 - Kamerový systém\"/>
    </mc:Choice>
  </mc:AlternateContent>
  <bookViews>
    <workbookView xWindow="0" yWindow="45" windowWidth="23955" windowHeight="10545"/>
  </bookViews>
  <sheets>
    <sheet name="Souhrn" sheetId="4" r:id="rId1"/>
    <sheet name="Nové Zákupy" sheetId="1" r:id="rId2"/>
    <sheet name="Centrum" sheetId="5" r:id="rId3"/>
    <sheet name="Základní Škola" sheetId="2" r:id="rId4"/>
  </sheets>
  <calcPr calcId="162913"/>
</workbook>
</file>

<file path=xl/calcChain.xml><?xml version="1.0" encoding="utf-8"?>
<calcChain xmlns="http://schemas.openxmlformats.org/spreadsheetml/2006/main">
  <c r="F17" i="5" l="1"/>
  <c r="G17" i="5" s="1"/>
  <c r="F11" i="5"/>
  <c r="G11" i="5" s="1"/>
  <c r="D8" i="4"/>
  <c r="E8" i="4" s="1"/>
  <c r="D9" i="4"/>
  <c r="E9" i="4" s="1"/>
  <c r="F12" i="5"/>
  <c r="G12" i="5" s="1"/>
  <c r="F25" i="5"/>
  <c r="G25" i="5" s="1"/>
  <c r="I25" i="5" s="1"/>
  <c r="F24" i="1"/>
  <c r="F16" i="1"/>
  <c r="F19" i="1"/>
  <c r="G19" i="1" s="1"/>
  <c r="F24" i="5"/>
  <c r="G24" i="5" s="1"/>
  <c r="I24" i="5" s="1"/>
  <c r="F23" i="5"/>
  <c r="G23" i="5" s="1"/>
  <c r="I23" i="5" s="1"/>
  <c r="F22" i="5"/>
  <c r="G22" i="5" s="1"/>
  <c r="I22" i="5" s="1"/>
  <c r="F21" i="5"/>
  <c r="G21" i="5" s="1"/>
  <c r="I21" i="5" s="1"/>
  <c r="F20" i="5"/>
  <c r="G20" i="5" s="1"/>
  <c r="I20" i="5" s="1"/>
  <c r="F19" i="5"/>
  <c r="G19" i="5" s="1"/>
  <c r="I19" i="5" s="1"/>
  <c r="F18" i="5"/>
  <c r="G18" i="5" s="1"/>
  <c r="I18" i="5" s="1"/>
  <c r="F16" i="5"/>
  <c r="G16" i="5" s="1"/>
  <c r="I16" i="5" s="1"/>
  <c r="F15" i="5"/>
  <c r="G15" i="5" s="1"/>
  <c r="I15" i="5" s="1"/>
  <c r="F14" i="5"/>
  <c r="G14" i="5" s="1"/>
  <c r="I14" i="5" s="1"/>
  <c r="F13" i="5"/>
  <c r="G13" i="5" s="1"/>
  <c r="I13" i="5" s="1"/>
  <c r="F10" i="5"/>
  <c r="G10" i="5" s="1"/>
  <c r="I10" i="5" s="1"/>
  <c r="F9" i="5"/>
  <c r="G9" i="5" s="1"/>
  <c r="I9" i="5" s="1"/>
  <c r="F8" i="5"/>
  <c r="G8" i="5" s="1"/>
  <c r="I8" i="5" s="1"/>
  <c r="F7" i="5"/>
  <c r="G7" i="5" s="1"/>
  <c r="I7" i="5" s="1"/>
  <c r="F6" i="5"/>
  <c r="G6" i="5" s="1"/>
  <c r="I6" i="5" s="1"/>
  <c r="F5" i="5"/>
  <c r="G5" i="5" s="1"/>
  <c r="F20" i="2"/>
  <c r="G20" i="2" s="1"/>
  <c r="I12" i="5" l="1"/>
  <c r="I11" i="5"/>
  <c r="I17" i="5"/>
  <c r="I19" i="1"/>
  <c r="G27" i="5"/>
  <c r="I5" i="5"/>
  <c r="F27" i="5"/>
  <c r="C6" i="4" s="1"/>
  <c r="I20" i="2"/>
  <c r="I27" i="5" l="1"/>
  <c r="F15" i="2"/>
  <c r="G15" i="2" s="1"/>
  <c r="F25" i="2"/>
  <c r="G25" i="2" s="1"/>
  <c r="I25" i="2" s="1"/>
  <c r="F24" i="2"/>
  <c r="G24" i="2" s="1"/>
  <c r="I24" i="2" s="1"/>
  <c r="F23" i="2"/>
  <c r="G23" i="2" s="1"/>
  <c r="I23" i="2" s="1"/>
  <c r="F22" i="2"/>
  <c r="G22" i="2" s="1"/>
  <c r="I22" i="2" s="1"/>
  <c r="F21" i="2"/>
  <c r="G21" i="2" s="1"/>
  <c r="I21" i="2" s="1"/>
  <c r="F19" i="2"/>
  <c r="G19" i="2" s="1"/>
  <c r="I19" i="2" s="1"/>
  <c r="F18" i="2"/>
  <c r="G18" i="2" s="1"/>
  <c r="I18" i="2" s="1"/>
  <c r="F17" i="2"/>
  <c r="G17" i="2" s="1"/>
  <c r="I17" i="2" s="1"/>
  <c r="F16" i="2"/>
  <c r="G16" i="2" s="1"/>
  <c r="I16" i="2" s="1"/>
  <c r="F14" i="2"/>
  <c r="G14" i="2" s="1"/>
  <c r="I14" i="2" s="1"/>
  <c r="F13" i="2"/>
  <c r="G13" i="2" s="1"/>
  <c r="I13" i="2" s="1"/>
  <c r="F12" i="2"/>
  <c r="G12" i="2" s="1"/>
  <c r="I12" i="2" s="1"/>
  <c r="F11" i="2"/>
  <c r="G11" i="2" s="1"/>
  <c r="I11" i="2" s="1"/>
  <c r="F10" i="2"/>
  <c r="G10" i="2" s="1"/>
  <c r="I10" i="2" s="1"/>
  <c r="F9" i="2"/>
  <c r="G9" i="2" s="1"/>
  <c r="I9" i="2" s="1"/>
  <c r="F8" i="2"/>
  <c r="G8" i="2" s="1"/>
  <c r="I8" i="2" s="1"/>
  <c r="F7" i="2"/>
  <c r="G7" i="2" s="1"/>
  <c r="I7" i="2" s="1"/>
  <c r="F6" i="2"/>
  <c r="G6" i="2" s="1"/>
  <c r="I6" i="2" s="1"/>
  <c r="F5" i="2"/>
  <c r="G5" i="2" s="1"/>
  <c r="F12" i="1"/>
  <c r="G12" i="1" s="1"/>
  <c r="G24" i="1"/>
  <c r="I24" i="1" s="1"/>
  <c r="F20" i="1"/>
  <c r="G20" i="1" s="1"/>
  <c r="I20" i="1" s="1"/>
  <c r="I15" i="2" l="1"/>
  <c r="G27" i="2"/>
  <c r="I5" i="2"/>
  <c r="F27" i="2"/>
  <c r="C7" i="4" s="1"/>
  <c r="I12" i="1"/>
  <c r="I27" i="2" l="1"/>
  <c r="G16" i="1"/>
  <c r="I16" i="1" s="1"/>
  <c r="F13" i="1"/>
  <c r="G13" i="1" s="1"/>
  <c r="F7" i="1"/>
  <c r="G7" i="1" s="1"/>
  <c r="I13" i="1" l="1"/>
  <c r="D7" i="4"/>
  <c r="D6" i="4"/>
  <c r="E7" i="4" l="1"/>
  <c r="E6" i="4"/>
  <c r="F10" i="1" l="1"/>
  <c r="G10" i="1" s="1"/>
  <c r="F11" i="1"/>
  <c r="G11" i="1" s="1"/>
  <c r="I10" i="1" l="1"/>
  <c r="I11" i="1"/>
  <c r="I7" i="1" l="1"/>
  <c r="F8" i="1" l="1"/>
  <c r="F5" i="1"/>
  <c r="F18" i="1" l="1"/>
  <c r="G8" i="1" l="1"/>
  <c r="G5" i="1"/>
  <c r="I5" i="1" s="1"/>
  <c r="I8" i="1" l="1"/>
  <c r="F17" i="1"/>
  <c r="G18" i="1" l="1"/>
  <c r="F14" i="1"/>
  <c r="F15" i="1"/>
  <c r="G15" i="1" s="1"/>
  <c r="I18" i="1" l="1"/>
  <c r="G14" i="1"/>
  <c r="I14" i="1" s="1"/>
  <c r="I15" i="1"/>
  <c r="G17" i="1"/>
  <c r="F23" i="1"/>
  <c r="G23" i="1" s="1"/>
  <c r="I23" i="1" s="1"/>
  <c r="F22" i="1"/>
  <c r="G22" i="1" s="1"/>
  <c r="I22" i="1" s="1"/>
  <c r="F21" i="1"/>
  <c r="G21" i="1" s="1"/>
  <c r="I21" i="1" s="1"/>
  <c r="F9" i="1"/>
  <c r="G9" i="1" s="1"/>
  <c r="I9" i="1" s="1"/>
  <c r="F6" i="1"/>
  <c r="G6" i="1" s="1"/>
  <c r="I6" i="1" s="1"/>
  <c r="I17" i="1" l="1"/>
  <c r="I26" i="1" s="1"/>
  <c r="F26" i="1"/>
  <c r="C5" i="4" s="1"/>
  <c r="C11" i="4" s="1"/>
  <c r="G26" i="1"/>
  <c r="D5" i="4" l="1"/>
  <c r="D11" i="4" s="1"/>
  <c r="E5" i="4" l="1"/>
  <c r="E11" i="4" s="1"/>
</calcChain>
</file>

<file path=xl/sharedStrings.xml><?xml version="1.0" encoding="utf-8"?>
<sst xmlns="http://schemas.openxmlformats.org/spreadsheetml/2006/main" count="163" uniqueCount="68">
  <si>
    <t>Kamerový systém</t>
  </si>
  <si>
    <t>Označení</t>
  </si>
  <si>
    <t>Vzhled</t>
  </si>
  <si>
    <t>Specifikace</t>
  </si>
  <si>
    <t>ks</t>
  </si>
  <si>
    <t>Cena za ks</t>
  </si>
  <si>
    <t>Cena bez DPH</t>
  </si>
  <si>
    <t>DPH</t>
  </si>
  <si>
    <t>Cena celkem včetně DPH</t>
  </si>
  <si>
    <t>Drobný materiál</t>
  </si>
  <si>
    <t>Konektory, spojovací materiál</t>
  </si>
  <si>
    <t>Montáž</t>
  </si>
  <si>
    <t>Dokončovací práce</t>
  </si>
  <si>
    <t>Cena celkem</t>
  </si>
  <si>
    <t xml:space="preserve">Rozvodná krabice </t>
  </si>
  <si>
    <t>Rozvodná krabice Gewis 44 208</t>
  </si>
  <si>
    <t xml:space="preserve">Montáž kamer, zařízení, kabeláže </t>
  </si>
  <si>
    <t>IP kamera         TD - 9443E2</t>
  </si>
  <si>
    <t>Kabel UTP CAT.5e</t>
  </si>
  <si>
    <t>PVC lišty</t>
  </si>
  <si>
    <t>LV 18X13 HA LIŠTA VKLÁDACÍ HA, spojovací materiál</t>
  </si>
  <si>
    <t>Switch</t>
  </si>
  <si>
    <t>TD-9443E2 - bílá - H.265 - venkovní IP kamera s IR - 4 Megapixel - 2688 x 1520, ICR varifokal 3.3mm / 80° - 12mm / 38°, IR přísvit do 50m, PoE, Audio, 1/3 CMOS, IP66, DC12V, 1115g. Kamery 1,2,3 a 4.</t>
  </si>
  <si>
    <t>Závěsný venkovní UTP kabel CAT5e 4P Cu, 4x2x0.5</t>
  </si>
  <si>
    <t>Závěsný kabel UTP CAT.5e</t>
  </si>
  <si>
    <t>Adaptér pro přichycení na sloup</t>
  </si>
  <si>
    <t>Venkovní UTP kabel CAT5e 4P Cu, 4x2x0.6</t>
  </si>
  <si>
    <t>Pulsní napájecí zdroj 12V / 2,5</t>
  </si>
  <si>
    <t>Napájecí zdroj 12V / 2.5A pro bezpečnostní kameru, pulsní, stabilizovaný SYS 1319-3012 - T2, 86.5 mm (D), 47.4 mm (Š), 32.0 mm (V), 2 vodičová přívodní šňůra</t>
  </si>
  <si>
    <t>TDZ150B - bílý držák na zeď</t>
  </si>
  <si>
    <t>TDZ150B - bílý držák na zeď pro DOME kamery TD s průměrem základny 150mm: 19102, 21721, 21753 - kryje přívodní kabely - prodejný pouze s kamerou</t>
  </si>
  <si>
    <t>KAS-12D3500 - spínaný napájecí zdroj 12V / 3.5A</t>
  </si>
  <si>
    <t>KAS-12D3500 - spínaný napájecí zdroj 12V / 3.5A pro bezpečnostní kameru, stabilizovaný, rozměry: 60 x 35 x 118mm, 2 vodičové zapojení</t>
  </si>
  <si>
    <t>Vysokozdvižná plošina</t>
  </si>
  <si>
    <t>1hod/850kč</t>
  </si>
  <si>
    <t>NVR 116D ELN - H.265 - IP DVR rekordér pro 16 IP kamer</t>
  </si>
  <si>
    <t>NVR 116D ELN - H.265 IP DVR rekordér pro 16 IP kamer, záznam 16 kanálů 5MP, 4MP, 3MP, 1080P, 960P, 720P - až 30fps / kameru, ONVIF podpora, OS linux, 1x interní HDD (není součástí), 16x IP audio, HDMI, DC 12V, 300 x 265 x 65mm</t>
  </si>
  <si>
    <t>Přehledová tabulka</t>
  </si>
  <si>
    <t>DPH 21%</t>
  </si>
  <si>
    <t>Cena s DPH</t>
  </si>
  <si>
    <t>Celkem</t>
  </si>
  <si>
    <t>Obec Zákupy, Nové Zákupy - Kamerový systém</t>
  </si>
  <si>
    <t>Harddisk SATA 6 TB, speciální pro DVR</t>
  </si>
  <si>
    <t>harddisk SATA 6 TB speciální pro digitální záznamové zařízení - DVR rekordér, zvýšená odolnost pro provoz 24 / 7</t>
  </si>
  <si>
    <t>Bílá bezpečnostní základna pro kamery</t>
  </si>
  <si>
    <t>T110B - bílá bezpečnostní základna pro kamery TD s průměrem základny 110mm</t>
  </si>
  <si>
    <t>Power Beam M5 5GHz + konzola</t>
  </si>
  <si>
    <t>Ubiquiti NanoBeam M5 (NBE-M5-300) je kompletní venkovní jednotka včetně 22 dBi MIMO antény s vyzařovacími úhly 8°/8° pro pásmo 5 GHz.</t>
  </si>
  <si>
    <t>Vyvyšovací konzola</t>
  </si>
  <si>
    <t>Konzola pro vyvýšení Power Beamů k zajištění přímé viditelnosti.</t>
  </si>
  <si>
    <t>Obec Zákupy, Základní Škola - Kamerový systém</t>
  </si>
  <si>
    <t>NVR 232D ELN - H.265 - IP DVR rekordér pro 32 IP kamer</t>
  </si>
  <si>
    <t>NVR 232D ELN - H.265 - IP DVR rekordér pro 32 IP kamer, záznam 5Mpix / 4MPix / 3MPix / 1080P / 720P / D1, ONVIF podpora, 32x IP Audio, OS linux, 8x interní HDD (není součástí), 32x IP audio, H.265, H.264, AC 230V, 430(š) x 450(h) x 90 mm (v)</t>
  </si>
  <si>
    <t>Napájecí zdroj</t>
  </si>
  <si>
    <t>Dobíjení z veřejného osvětlení a solárních panelů. Záloha chodu 1den. Akumulátor 12V/32Ah</t>
  </si>
  <si>
    <t>Odrušovací kryt pro Power Beam M5 5GHz</t>
  </si>
  <si>
    <t>Odrušovací kryt pro bezpečnou funkci přenosu dat</t>
  </si>
  <si>
    <t>V místech se značkou               obec zajistí napájení 230V se samostatným jištěním</t>
  </si>
  <si>
    <t>Obec Zákupy, Centrum - Kamerový systém</t>
  </si>
  <si>
    <t>32" LED Monitor</t>
  </si>
  <si>
    <t xml:space="preserve">Počítač LYNX </t>
  </si>
  <si>
    <t xml:space="preserve">Počítač LYNX se 4-jádrovým procesorem AMD 860K s frekvencí 3,7 GHz a grafickou kartou NVIDIA GeForce GTX 960 s 2GB paměti, klávesnice, myš 
</t>
  </si>
  <si>
    <t>Nové Zákupy</t>
  </si>
  <si>
    <t>Centrum</t>
  </si>
  <si>
    <t>Základní Škola</t>
  </si>
  <si>
    <t>Oživení, nastavení kamerového systému</t>
  </si>
  <si>
    <t>Zaškolení obsluhy</t>
  </si>
  <si>
    <t>Doprava a režijní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</si>
</sst>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#,##0&quot; Sk&quot;"/>
    <numFmt numFmtId="166" formatCode="#,##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8"/>
      <name val="Times New Roman"/>
      <family val="1"/>
      <charset val="238"/>
    </font>
    <font>
      <b/>
      <sz val="11"/>
      <color theme="9" tint="-0.49998474074526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0"/>
      </patternFill>
    </fill>
    <fill>
      <patternFill patternType="solid">
        <fgColor theme="0" tint="-4.9989318521683403E-2"/>
        <bgColor indexed="3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164" fontId="2" fillId="2" borderId="0" xfId="0" applyNumberFormat="1" applyFont="1" applyFill="1" applyAlignment="1"/>
    <xf numFmtId="0" fontId="5" fillId="3" borderId="2" xfId="0" applyFont="1" applyFill="1" applyBorder="1" applyAlignment="1" applyProtection="1">
      <alignment horizontal="center" vertical="center"/>
    </xf>
    <xf numFmtId="2" fontId="5" fillId="3" borderId="2" xfId="0" applyNumberFormat="1" applyFont="1" applyFill="1" applyBorder="1" applyAlignment="1" applyProtection="1">
      <alignment horizontal="center" vertical="center" wrapText="1"/>
    </xf>
    <xf numFmtId="9" fontId="5" fillId="3" borderId="2" xfId="0" applyNumberFormat="1" applyFont="1" applyFill="1" applyBorder="1" applyAlignment="1" applyProtection="1">
      <alignment horizontal="center" vertical="center"/>
    </xf>
    <xf numFmtId="165" fontId="5" fillId="3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2" xfId="0" applyBorder="1"/>
    <xf numFmtId="166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7" fillId="2" borderId="4" xfId="0" applyFont="1" applyFill="1" applyBorder="1" applyAlignment="1"/>
    <xf numFmtId="0" fontId="17" fillId="2" borderId="5" xfId="0" applyFont="1" applyFill="1" applyBorder="1" applyAlignment="1"/>
    <xf numFmtId="0" fontId="17" fillId="2" borderId="5" xfId="0" applyFont="1" applyFill="1" applyBorder="1" applyAlignment="1">
      <alignment horizontal="left"/>
    </xf>
    <xf numFmtId="166" fontId="18" fillId="2" borderId="5" xfId="0" applyNumberFormat="1" applyFont="1" applyFill="1" applyBorder="1" applyAlignment="1">
      <alignment horizontal="center"/>
    </xf>
    <xf numFmtId="166" fontId="19" fillId="4" borderId="6" xfId="0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/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/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6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2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6" fontId="0" fillId="0" borderId="2" xfId="0" applyNumberFormat="1" applyBorder="1"/>
    <xf numFmtId="166" fontId="18" fillId="2" borderId="5" xfId="0" applyNumberFormat="1" applyFont="1" applyFill="1" applyBorder="1" applyAlignment="1">
      <alignment horizontal="center"/>
    </xf>
    <xf numFmtId="166" fontId="9" fillId="0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6" fontId="18" fillId="2" borderId="5" xfId="0" applyNumberFormat="1" applyFont="1" applyFill="1" applyBorder="1" applyAlignment="1">
      <alignment horizontal="center"/>
    </xf>
    <xf numFmtId="166" fontId="0" fillId="0" borderId="0" xfId="0" applyNumberFormat="1"/>
    <xf numFmtId="166" fontId="9" fillId="0" borderId="2" xfId="0" applyNumberFormat="1" applyFont="1" applyFill="1" applyBorder="1" applyAlignment="1">
      <alignment horizontal="center" vertical="center" wrapText="1"/>
    </xf>
    <xf numFmtId="9" fontId="5" fillId="3" borderId="10" xfId="0" applyNumberFormat="1" applyFont="1" applyFill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9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6" fontId="18" fillId="2" borderId="5" xfId="0" applyNumberFormat="1" applyFont="1" applyFill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5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3.png"/><Relationship Id="rId3" Type="http://schemas.openxmlformats.org/officeDocument/2006/relationships/image" Target="../media/image4.jpeg"/><Relationship Id="rId7" Type="http://schemas.openxmlformats.org/officeDocument/2006/relationships/image" Target="../media/image9.jpeg"/><Relationship Id="rId12" Type="http://schemas.openxmlformats.org/officeDocument/2006/relationships/image" Target="../media/image1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7.png"/><Relationship Id="rId5" Type="http://schemas.openxmlformats.org/officeDocument/2006/relationships/image" Target="../media/image6.jpeg"/><Relationship Id="rId10" Type="http://schemas.openxmlformats.org/officeDocument/2006/relationships/image" Target="../media/image12.jpeg"/><Relationship Id="rId4" Type="http://schemas.openxmlformats.org/officeDocument/2006/relationships/image" Target="../media/image5.jpeg"/><Relationship Id="rId9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276226</xdr:colOff>
      <xdr:row>7</xdr:row>
      <xdr:rowOff>66677</xdr:rowOff>
    </xdr:from>
    <xdr:to>
      <xdr:col>1</xdr:col>
      <xdr:colOff>885826</xdr:colOff>
      <xdr:row>7</xdr:row>
      <xdr:rowOff>415019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1" y="3076577"/>
          <a:ext cx="609600" cy="34834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295276</xdr:colOff>
      <xdr:row>5</xdr:row>
      <xdr:rowOff>66676</xdr:rowOff>
    </xdr:from>
    <xdr:to>
      <xdr:col>1</xdr:col>
      <xdr:colOff>962025</xdr:colOff>
      <xdr:row>5</xdr:row>
      <xdr:rowOff>401105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1" y="1952626"/>
          <a:ext cx="666749" cy="33442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276226</xdr:colOff>
      <xdr:row>4</xdr:row>
      <xdr:rowOff>38101</xdr:rowOff>
    </xdr:from>
    <xdr:to>
      <xdr:col>1</xdr:col>
      <xdr:colOff>1000125</xdr:colOff>
      <xdr:row>4</xdr:row>
      <xdr:rowOff>762000</xdr:rowOff>
    </xdr:to>
    <xdr:pic>
      <xdr:nvPicPr>
        <xdr:cNvPr id="8" name="Picture 1" descr="http://www.elnika.cz/zbozi/img/thumbs/21751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3951" y="990601"/>
          <a:ext cx="723899" cy="7238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447676</xdr:colOff>
      <xdr:row>16</xdr:row>
      <xdr:rowOff>66676</xdr:rowOff>
    </xdr:from>
    <xdr:to>
      <xdr:col>1</xdr:col>
      <xdr:colOff>762000</xdr:colOff>
      <xdr:row>16</xdr:row>
      <xdr:rowOff>381000</xdr:rowOff>
    </xdr:to>
    <xdr:pic>
      <xdr:nvPicPr>
        <xdr:cNvPr id="1027" name="Picture 3" descr="TP-Link TL-SF1005D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5401" y="8477251"/>
          <a:ext cx="314324" cy="3143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285751</xdr:colOff>
      <xdr:row>6</xdr:row>
      <xdr:rowOff>76202</xdr:rowOff>
    </xdr:from>
    <xdr:to>
      <xdr:col>1</xdr:col>
      <xdr:colOff>981075</xdr:colOff>
      <xdr:row>6</xdr:row>
      <xdr:rowOff>424964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3476" y="2524127"/>
          <a:ext cx="695324" cy="34876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323851</xdr:colOff>
      <xdr:row>10</xdr:row>
      <xdr:rowOff>85726</xdr:rowOff>
    </xdr:from>
    <xdr:to>
      <xdr:col>1</xdr:col>
      <xdr:colOff>904875</xdr:colOff>
      <xdr:row>10</xdr:row>
      <xdr:rowOff>461266</xdr:rowOff>
    </xdr:to>
    <xdr:pic>
      <xdr:nvPicPr>
        <xdr:cNvPr id="16" name="Picture 4" descr="http://www.elnika.cz/zbozi/img/thumbs/31241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71576" y="5305426"/>
          <a:ext cx="581024" cy="3755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14</xdr:row>
      <xdr:rowOff>28575</xdr:rowOff>
    </xdr:from>
    <xdr:to>
      <xdr:col>1</xdr:col>
      <xdr:colOff>1085850</xdr:colOff>
      <xdr:row>14</xdr:row>
      <xdr:rowOff>481584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57275" y="5962650"/>
          <a:ext cx="828675" cy="4530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8</xdr:row>
      <xdr:rowOff>180975</xdr:rowOff>
    </xdr:from>
    <xdr:to>
      <xdr:col>1</xdr:col>
      <xdr:colOff>1332483</xdr:colOff>
      <xdr:row>8</xdr:row>
      <xdr:rowOff>628650</xdr:rowOff>
    </xdr:to>
    <xdr:pic>
      <xdr:nvPicPr>
        <xdr:cNvPr id="2049" name="Picture 1" descr="http://www.elnika.cz/zbozi/img/thumbs/25350.jp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8675" y="4019550"/>
          <a:ext cx="1303908" cy="4476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142875</xdr:colOff>
      <xdr:row>9</xdr:row>
      <xdr:rowOff>9526</xdr:rowOff>
    </xdr:from>
    <xdr:to>
      <xdr:col>1</xdr:col>
      <xdr:colOff>1219200</xdr:colOff>
      <xdr:row>9</xdr:row>
      <xdr:rowOff>727076</xdr:rowOff>
    </xdr:to>
    <xdr:pic>
      <xdr:nvPicPr>
        <xdr:cNvPr id="2050" name="Picture 2" descr="http://www.elnika.cz/zbozi/img/thumbs/42039.jpg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1122363" y="4478338"/>
          <a:ext cx="717550" cy="1076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12</xdr:row>
      <xdr:rowOff>19050</xdr:rowOff>
    </xdr:from>
    <xdr:to>
      <xdr:col>1</xdr:col>
      <xdr:colOff>1066801</xdr:colOff>
      <xdr:row>12</xdr:row>
      <xdr:rowOff>626269</xdr:rowOff>
    </xdr:to>
    <xdr:pic>
      <xdr:nvPicPr>
        <xdr:cNvPr id="2051" name="Picture 3" descr="http://www.elnika.cz/zbozi/img/thumbs/31264.jpg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57275" y="6029325"/>
          <a:ext cx="809626" cy="6072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285750</xdr:colOff>
      <xdr:row>15</xdr:row>
      <xdr:rowOff>28575</xdr:rowOff>
    </xdr:from>
    <xdr:to>
      <xdr:col>1</xdr:col>
      <xdr:colOff>1228725</xdr:colOff>
      <xdr:row>15</xdr:row>
      <xdr:rowOff>481584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52525" y="5476875"/>
          <a:ext cx="942975" cy="4530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409576</xdr:colOff>
      <xdr:row>17</xdr:row>
      <xdr:rowOff>76200</xdr:rowOff>
    </xdr:from>
    <xdr:to>
      <xdr:col>1</xdr:col>
      <xdr:colOff>866776</xdr:colOff>
      <xdr:row>17</xdr:row>
      <xdr:rowOff>585739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57301" y="8905875"/>
          <a:ext cx="457200" cy="50953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11</xdr:row>
      <xdr:rowOff>19050</xdr:rowOff>
    </xdr:from>
    <xdr:to>
      <xdr:col>1</xdr:col>
      <xdr:colOff>1155356</xdr:colOff>
      <xdr:row>11</xdr:row>
      <xdr:rowOff>590550</xdr:rowOff>
    </xdr:to>
    <xdr:pic>
      <xdr:nvPicPr>
        <xdr:cNvPr id="23" name="Picture 3" descr="http://www.elnika.cz/zbozi/img/thumbs/31266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6325" y="6029325"/>
          <a:ext cx="926756" cy="571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295276</xdr:colOff>
      <xdr:row>18</xdr:row>
      <xdr:rowOff>9525</xdr:rowOff>
    </xdr:from>
    <xdr:to>
      <xdr:col>1</xdr:col>
      <xdr:colOff>1038225</xdr:colOff>
      <xdr:row>18</xdr:row>
      <xdr:rowOff>661235</xdr:rowOff>
    </xdr:to>
    <xdr:pic>
      <xdr:nvPicPr>
        <xdr:cNvPr id="18" name="Picture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1" y="10553700"/>
          <a:ext cx="742949" cy="65171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26</xdr:row>
          <xdr:rowOff>66675</xdr:rowOff>
        </xdr:from>
        <xdr:to>
          <xdr:col>2</xdr:col>
          <xdr:colOff>1438275</xdr:colOff>
          <xdr:row>26</xdr:row>
          <xdr:rowOff>361950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7</xdr:row>
      <xdr:rowOff>57151</xdr:rowOff>
    </xdr:from>
    <xdr:to>
      <xdr:col>1</xdr:col>
      <xdr:colOff>933450</xdr:colOff>
      <xdr:row>7</xdr:row>
      <xdr:rowOff>628650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0" y="3238501"/>
          <a:ext cx="752475" cy="5714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142875</xdr:colOff>
      <xdr:row>5</xdr:row>
      <xdr:rowOff>38101</xdr:rowOff>
    </xdr:from>
    <xdr:to>
      <xdr:col>1</xdr:col>
      <xdr:colOff>1295400</xdr:colOff>
      <xdr:row>5</xdr:row>
      <xdr:rowOff>501524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0600" y="2095501"/>
          <a:ext cx="1152525" cy="46342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152400</xdr:colOff>
      <xdr:row>4</xdr:row>
      <xdr:rowOff>28575</xdr:rowOff>
    </xdr:from>
    <xdr:to>
      <xdr:col>1</xdr:col>
      <xdr:colOff>1257300</xdr:colOff>
      <xdr:row>4</xdr:row>
      <xdr:rowOff>1085850</xdr:rowOff>
    </xdr:to>
    <xdr:pic>
      <xdr:nvPicPr>
        <xdr:cNvPr id="17" name="Picture 1" descr="http://www.elnika.cz/zbozi/img/thumbs/21751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125" y="981075"/>
          <a:ext cx="1104900" cy="1057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352424</xdr:colOff>
      <xdr:row>18</xdr:row>
      <xdr:rowOff>19050</xdr:rowOff>
    </xdr:from>
    <xdr:to>
      <xdr:col>1</xdr:col>
      <xdr:colOff>1047749</xdr:colOff>
      <xdr:row>18</xdr:row>
      <xdr:rowOff>695325</xdr:rowOff>
    </xdr:to>
    <xdr:pic>
      <xdr:nvPicPr>
        <xdr:cNvPr id="18" name="Picture 3" descr="TP-Link TL-SF1005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0149" y="8877300"/>
          <a:ext cx="695325" cy="676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171449</xdr:colOff>
      <xdr:row>6</xdr:row>
      <xdr:rowOff>38101</xdr:rowOff>
    </xdr:from>
    <xdr:to>
      <xdr:col>1</xdr:col>
      <xdr:colOff>1304924</xdr:colOff>
      <xdr:row>6</xdr:row>
      <xdr:rowOff>501524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9174" y="2657476"/>
          <a:ext cx="1133475" cy="46342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285750</xdr:colOff>
      <xdr:row>12</xdr:row>
      <xdr:rowOff>76200</xdr:rowOff>
    </xdr:from>
    <xdr:to>
      <xdr:col>1</xdr:col>
      <xdr:colOff>914399</xdr:colOff>
      <xdr:row>12</xdr:row>
      <xdr:rowOff>581025</xdr:rowOff>
    </xdr:to>
    <xdr:pic>
      <xdr:nvPicPr>
        <xdr:cNvPr id="20" name="Picture 4" descr="http://www.elnika.cz/zbozi/img/thumbs/31241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33475" y="5467350"/>
          <a:ext cx="628649" cy="504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17</xdr:row>
      <xdr:rowOff>28575</xdr:rowOff>
    </xdr:from>
    <xdr:to>
      <xdr:col>1</xdr:col>
      <xdr:colOff>1190625</xdr:colOff>
      <xdr:row>17</xdr:row>
      <xdr:rowOff>481584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04900" y="7820025"/>
          <a:ext cx="933450" cy="4530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28574</xdr:colOff>
      <xdr:row>8</xdr:row>
      <xdr:rowOff>180975</xdr:rowOff>
    </xdr:from>
    <xdr:to>
      <xdr:col>1</xdr:col>
      <xdr:colOff>1352549</xdr:colOff>
      <xdr:row>8</xdr:row>
      <xdr:rowOff>628650</xdr:rowOff>
    </xdr:to>
    <xdr:pic>
      <xdr:nvPicPr>
        <xdr:cNvPr id="22" name="Picture 1" descr="http://www.elnika.cz/zbozi/img/thumbs/25350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76299" y="4019550"/>
          <a:ext cx="1323975" cy="4476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142875</xdr:colOff>
      <xdr:row>9</xdr:row>
      <xdr:rowOff>9526</xdr:rowOff>
    </xdr:from>
    <xdr:to>
      <xdr:col>1</xdr:col>
      <xdr:colOff>1276349</xdr:colOff>
      <xdr:row>9</xdr:row>
      <xdr:rowOff>727076</xdr:rowOff>
    </xdr:to>
    <xdr:pic>
      <xdr:nvPicPr>
        <xdr:cNvPr id="23" name="Picture 2" descr="http://www.elnika.cz/zbozi/img/thumbs/42039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1198562" y="4449764"/>
          <a:ext cx="717550" cy="113347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295275</xdr:colOff>
      <xdr:row>14</xdr:row>
      <xdr:rowOff>38101</xdr:rowOff>
    </xdr:from>
    <xdr:to>
      <xdr:col>1</xdr:col>
      <xdr:colOff>924597</xdr:colOff>
      <xdr:row>14</xdr:row>
      <xdr:rowOff>552451</xdr:rowOff>
    </xdr:to>
    <xdr:pic>
      <xdr:nvPicPr>
        <xdr:cNvPr id="24" name="Picture 3" descr="http://www.elnika.cz/zbozi/img/thumbs/31264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0" y="8220076"/>
          <a:ext cx="629322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419100</xdr:colOff>
      <xdr:row>19</xdr:row>
      <xdr:rowOff>28575</xdr:rowOff>
    </xdr:from>
    <xdr:to>
      <xdr:col>1</xdr:col>
      <xdr:colOff>1104900</xdr:colOff>
      <xdr:row>19</xdr:row>
      <xdr:rowOff>633653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66825" y="9591675"/>
          <a:ext cx="685800" cy="60507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13</xdr:row>
      <xdr:rowOff>19050</xdr:rowOff>
    </xdr:from>
    <xdr:to>
      <xdr:col>1</xdr:col>
      <xdr:colOff>1219200</xdr:colOff>
      <xdr:row>13</xdr:row>
      <xdr:rowOff>590550</xdr:rowOff>
    </xdr:to>
    <xdr:pic>
      <xdr:nvPicPr>
        <xdr:cNvPr id="27" name="Picture 3" descr="http://www.elnika.cz/zbozi/img/thumbs/31266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6325" y="6029325"/>
          <a:ext cx="990600" cy="571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371474</xdr:colOff>
      <xdr:row>16</xdr:row>
      <xdr:rowOff>28573</xdr:rowOff>
    </xdr:from>
    <xdr:to>
      <xdr:col>1</xdr:col>
      <xdr:colOff>847725</xdr:colOff>
      <xdr:row>16</xdr:row>
      <xdr:rowOff>714374</xdr:rowOff>
    </xdr:to>
    <xdr:pic>
      <xdr:nvPicPr>
        <xdr:cNvPr id="28" name="Obrázek 27" descr="zdroj pro CK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19199" y="7820023"/>
          <a:ext cx="476251" cy="68580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10</xdr:row>
      <xdr:rowOff>28575</xdr:rowOff>
    </xdr:from>
    <xdr:to>
      <xdr:col>1</xdr:col>
      <xdr:colOff>1200150</xdr:colOff>
      <xdr:row>10</xdr:row>
      <xdr:rowOff>781050</xdr:rowOff>
    </xdr:to>
    <xdr:pic>
      <xdr:nvPicPr>
        <xdr:cNvPr id="4099" name="Picture 3" descr="part1">
          <a:extLst>
            <a:ext uri="{FF2B5EF4-FFF2-40B4-BE49-F238E27FC236}">
              <a16:creationId xmlns:a16="http://schemas.microsoft.com/office/drawing/2014/main" id="{00000000-0008-0000-02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38225" y="5419725"/>
          <a:ext cx="1009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11</xdr:row>
      <xdr:rowOff>47625</xdr:rowOff>
    </xdr:from>
    <xdr:to>
      <xdr:col>1</xdr:col>
      <xdr:colOff>1100917</xdr:colOff>
      <xdr:row>11</xdr:row>
      <xdr:rowOff>685800</xdr:rowOff>
    </xdr:to>
    <xdr:pic>
      <xdr:nvPicPr>
        <xdr:cNvPr id="4100" name="Picture 4" descr="part2">
          <a:extLst>
            <a:ext uri="{FF2B5EF4-FFF2-40B4-BE49-F238E27FC236}">
              <a16:creationId xmlns:a16="http://schemas.microsoft.com/office/drawing/2014/main" id="{00000000-0008-0000-0200-00000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66800" y="6229350"/>
          <a:ext cx="881842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27</xdr:row>
          <xdr:rowOff>66675</xdr:rowOff>
        </xdr:from>
        <xdr:to>
          <xdr:col>2</xdr:col>
          <xdr:colOff>1438275</xdr:colOff>
          <xdr:row>27</xdr:row>
          <xdr:rowOff>333375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7</xdr:row>
      <xdr:rowOff>28577</xdr:rowOff>
    </xdr:from>
    <xdr:to>
      <xdr:col>1</xdr:col>
      <xdr:colOff>1038225</xdr:colOff>
      <xdr:row>7</xdr:row>
      <xdr:rowOff>404133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" y="3305177"/>
          <a:ext cx="657225" cy="37555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295276</xdr:colOff>
      <xdr:row>5</xdr:row>
      <xdr:rowOff>38101</xdr:rowOff>
    </xdr:from>
    <xdr:to>
      <xdr:col>1</xdr:col>
      <xdr:colOff>1219200</xdr:colOff>
      <xdr:row>5</xdr:row>
      <xdr:rowOff>501524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1" y="2095501"/>
          <a:ext cx="923924" cy="46342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152400</xdr:colOff>
      <xdr:row>4</xdr:row>
      <xdr:rowOff>28575</xdr:rowOff>
    </xdr:from>
    <xdr:to>
      <xdr:col>1</xdr:col>
      <xdr:colOff>1209675</xdr:colOff>
      <xdr:row>4</xdr:row>
      <xdr:rowOff>1085850</xdr:rowOff>
    </xdr:to>
    <xdr:pic>
      <xdr:nvPicPr>
        <xdr:cNvPr id="14" name="Picture 1" descr="http://www.elnika.cz/zbozi/img/thumbs/21751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125" y="981075"/>
          <a:ext cx="1057275" cy="1057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342900</xdr:colOff>
      <xdr:row>17</xdr:row>
      <xdr:rowOff>9525</xdr:rowOff>
    </xdr:from>
    <xdr:to>
      <xdr:col>1</xdr:col>
      <xdr:colOff>1019175</xdr:colOff>
      <xdr:row>18</xdr:row>
      <xdr:rowOff>0</xdr:rowOff>
    </xdr:to>
    <xdr:pic>
      <xdr:nvPicPr>
        <xdr:cNvPr id="15" name="Picture 3" descr="TP-Link TL-SF1005D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90625" y="8867775"/>
          <a:ext cx="676275" cy="676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295276</xdr:colOff>
      <xdr:row>6</xdr:row>
      <xdr:rowOff>38101</xdr:rowOff>
    </xdr:from>
    <xdr:to>
      <xdr:col>1</xdr:col>
      <xdr:colOff>1219200</xdr:colOff>
      <xdr:row>6</xdr:row>
      <xdr:rowOff>501524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1" y="2657476"/>
          <a:ext cx="923924" cy="46342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285751</xdr:colOff>
      <xdr:row>10</xdr:row>
      <xdr:rowOff>76200</xdr:rowOff>
    </xdr:from>
    <xdr:to>
      <xdr:col>1</xdr:col>
      <xdr:colOff>1066801</xdr:colOff>
      <xdr:row>11</xdr:row>
      <xdr:rowOff>0</xdr:rowOff>
    </xdr:to>
    <xdr:pic>
      <xdr:nvPicPr>
        <xdr:cNvPr id="17" name="Picture 4" descr="http://www.elnika.cz/zbozi/img/thumbs/31241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33476" y="5467350"/>
          <a:ext cx="781050" cy="504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15</xdr:row>
      <xdr:rowOff>28574</xdr:rowOff>
    </xdr:from>
    <xdr:to>
      <xdr:col>1</xdr:col>
      <xdr:colOff>1085850</xdr:colOff>
      <xdr:row>15</xdr:row>
      <xdr:rowOff>457199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04900" y="7172324"/>
          <a:ext cx="828675" cy="428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142875</xdr:colOff>
      <xdr:row>9</xdr:row>
      <xdr:rowOff>9526</xdr:rowOff>
    </xdr:from>
    <xdr:to>
      <xdr:col>1</xdr:col>
      <xdr:colOff>1219200</xdr:colOff>
      <xdr:row>10</xdr:row>
      <xdr:rowOff>3176</xdr:rowOff>
    </xdr:to>
    <xdr:pic>
      <xdr:nvPicPr>
        <xdr:cNvPr id="20" name="Picture 2" descr="http://www.elnika.cz/zbozi/img/thumbs/42039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1169988" y="4478338"/>
          <a:ext cx="717550" cy="1076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12</xdr:row>
      <xdr:rowOff>19050</xdr:rowOff>
    </xdr:from>
    <xdr:to>
      <xdr:col>1</xdr:col>
      <xdr:colOff>1066801</xdr:colOff>
      <xdr:row>12</xdr:row>
      <xdr:rowOff>514350</xdr:rowOff>
    </xdr:to>
    <xdr:pic>
      <xdr:nvPicPr>
        <xdr:cNvPr id="21" name="Picture 3" descr="http://www.elnika.cz/zbozi/img/thumbs/31264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" y="6143625"/>
          <a:ext cx="809626" cy="495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285750</xdr:colOff>
      <xdr:row>16</xdr:row>
      <xdr:rowOff>28574</xdr:rowOff>
    </xdr:from>
    <xdr:to>
      <xdr:col>1</xdr:col>
      <xdr:colOff>1228725</xdr:colOff>
      <xdr:row>16</xdr:row>
      <xdr:rowOff>571499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33475" y="7639049"/>
          <a:ext cx="942975" cy="5429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419100</xdr:colOff>
      <xdr:row>18</xdr:row>
      <xdr:rowOff>28575</xdr:rowOff>
    </xdr:from>
    <xdr:to>
      <xdr:col>1</xdr:col>
      <xdr:colOff>962025</xdr:colOff>
      <xdr:row>18</xdr:row>
      <xdr:rowOff>581025</xdr:rowOff>
    </xdr:to>
    <xdr:pic>
      <xdr:nvPicPr>
        <xdr:cNvPr id="23" name="Picture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66825" y="8991600"/>
          <a:ext cx="542925" cy="5524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11</xdr:row>
      <xdr:rowOff>19049</xdr:rowOff>
    </xdr:from>
    <xdr:to>
      <xdr:col>1</xdr:col>
      <xdr:colOff>1155356</xdr:colOff>
      <xdr:row>11</xdr:row>
      <xdr:rowOff>638174</xdr:rowOff>
    </xdr:to>
    <xdr:pic>
      <xdr:nvPicPr>
        <xdr:cNvPr id="24" name="Picture 3" descr="http://www.elnika.cz/zbozi/img/thumbs/31266.jp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6325" y="5686424"/>
          <a:ext cx="926756" cy="619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8</xdr:row>
      <xdr:rowOff>190500</xdr:rowOff>
    </xdr:from>
    <xdr:to>
      <xdr:col>1</xdr:col>
      <xdr:colOff>1328738</xdr:colOff>
      <xdr:row>8</xdr:row>
      <xdr:rowOff>609600</xdr:rowOff>
    </xdr:to>
    <xdr:pic>
      <xdr:nvPicPr>
        <xdr:cNvPr id="3076" name="Picture 4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66775" y="3905250"/>
          <a:ext cx="1309688" cy="419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371474</xdr:colOff>
      <xdr:row>14</xdr:row>
      <xdr:rowOff>28574</xdr:rowOff>
    </xdr:from>
    <xdr:to>
      <xdr:col>1</xdr:col>
      <xdr:colOff>847725</xdr:colOff>
      <xdr:row>14</xdr:row>
      <xdr:rowOff>685799</xdr:rowOff>
    </xdr:to>
    <xdr:pic>
      <xdr:nvPicPr>
        <xdr:cNvPr id="26" name="Obrázek 25" descr="zdroj pro CK.pn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19199" y="7372349"/>
          <a:ext cx="476251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19</xdr:row>
      <xdr:rowOff>38100</xdr:rowOff>
    </xdr:from>
    <xdr:to>
      <xdr:col>1</xdr:col>
      <xdr:colOff>1009650</xdr:colOff>
      <xdr:row>19</xdr:row>
      <xdr:rowOff>613610</xdr:rowOff>
    </xdr:to>
    <xdr:pic>
      <xdr:nvPicPr>
        <xdr:cNvPr id="28" name="Picture 4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14426" y="10582275"/>
          <a:ext cx="742949" cy="57551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27</xdr:row>
          <xdr:rowOff>66675</xdr:rowOff>
        </xdr:from>
        <xdr:to>
          <xdr:col>2</xdr:col>
          <xdr:colOff>1428750</xdr:colOff>
          <xdr:row>27</xdr:row>
          <xdr:rowOff>333375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1"/>
  <sheetViews>
    <sheetView tabSelected="1" workbookViewId="0">
      <selection activeCell="C7" sqref="C7"/>
    </sheetView>
  </sheetViews>
  <sheetFormatPr defaultRowHeight="15" x14ac:dyDescent="0.25"/>
  <cols>
    <col min="2" max="2" width="23.28515625" bestFit="1" customWidth="1"/>
    <col min="3" max="3" width="14" bestFit="1" customWidth="1"/>
    <col min="4" max="4" width="11.85546875" bestFit="1" customWidth="1"/>
    <col min="5" max="5" width="10.85546875" bestFit="1" customWidth="1"/>
  </cols>
  <sheetData>
    <row r="3" spans="2:11" ht="18.75" x14ac:dyDescent="0.3">
      <c r="B3" s="61" t="s">
        <v>37</v>
      </c>
      <c r="C3" s="61"/>
      <c r="D3" s="61"/>
      <c r="E3" s="61"/>
    </row>
    <row r="4" spans="2:11" x14ac:dyDescent="0.25">
      <c r="B4" s="51"/>
      <c r="C4" s="51" t="s">
        <v>6</v>
      </c>
      <c r="D4" s="51" t="s">
        <v>38</v>
      </c>
      <c r="E4" s="51" t="s">
        <v>39</v>
      </c>
    </row>
    <row r="5" spans="2:11" x14ac:dyDescent="0.25">
      <c r="B5" s="52" t="s">
        <v>62</v>
      </c>
      <c r="C5" s="52">
        <f>'Nové Zákupy'!F26</f>
        <v>0</v>
      </c>
      <c r="D5" s="52">
        <f>C5*0.21</f>
        <v>0</v>
      </c>
      <c r="E5" s="52">
        <f>C5+D5</f>
        <v>0</v>
      </c>
    </row>
    <row r="6" spans="2:11" x14ac:dyDescent="0.25">
      <c r="B6" s="52" t="s">
        <v>63</v>
      </c>
      <c r="C6" s="52">
        <f>Centrum!F27</f>
        <v>0</v>
      </c>
      <c r="D6" s="52">
        <f t="shared" ref="D6:D7" si="0">C6*0.21</f>
        <v>0</v>
      </c>
      <c r="E6" s="52">
        <f t="shared" ref="E6:E7" si="1">C6+D6</f>
        <v>0</v>
      </c>
    </row>
    <row r="7" spans="2:11" x14ac:dyDescent="0.25">
      <c r="B7" s="52" t="s">
        <v>64</v>
      </c>
      <c r="C7" s="52">
        <f>'Základní Škola'!F27</f>
        <v>0</v>
      </c>
      <c r="D7" s="52">
        <f t="shared" si="0"/>
        <v>0</v>
      </c>
      <c r="E7" s="52">
        <f t="shared" si="1"/>
        <v>0</v>
      </c>
    </row>
    <row r="8" spans="2:11" x14ac:dyDescent="0.25">
      <c r="B8" s="52" t="s">
        <v>66</v>
      </c>
      <c r="C8" s="52">
        <v>0</v>
      </c>
      <c r="D8" s="52">
        <f t="shared" ref="D8:D9" si="2">C8*0.21</f>
        <v>0</v>
      </c>
      <c r="E8" s="52">
        <f t="shared" ref="E8:E9" si="3">C8+D8</f>
        <v>0</v>
      </c>
      <c r="K8" s="57"/>
    </row>
    <row r="9" spans="2:11" x14ac:dyDescent="0.25">
      <c r="B9" s="52" t="s">
        <v>67</v>
      </c>
      <c r="C9" s="52">
        <v>0</v>
      </c>
      <c r="D9" s="52">
        <f t="shared" si="2"/>
        <v>0</v>
      </c>
      <c r="E9" s="52">
        <f t="shared" si="3"/>
        <v>0</v>
      </c>
      <c r="K9" s="57"/>
    </row>
    <row r="10" spans="2:11" x14ac:dyDescent="0.25">
      <c r="B10" s="62"/>
      <c r="C10" s="62"/>
      <c r="D10" s="62"/>
      <c r="E10" s="62"/>
    </row>
    <row r="11" spans="2:11" x14ac:dyDescent="0.25">
      <c r="B11" s="52" t="s">
        <v>40</v>
      </c>
      <c r="C11" s="52">
        <f>SUM(C5:C9)</f>
        <v>0</v>
      </c>
      <c r="D11" s="52">
        <f>SUM(D5:D9)</f>
        <v>0</v>
      </c>
      <c r="E11" s="52">
        <f>SUM(E5:E9)</f>
        <v>0</v>
      </c>
    </row>
  </sheetData>
  <mergeCells count="2">
    <mergeCell ref="B3:E3"/>
    <mergeCell ref="B10:E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workbookViewId="0">
      <selection activeCell="C11" sqref="C11"/>
    </sheetView>
  </sheetViews>
  <sheetFormatPr defaultRowHeight="12.75" x14ac:dyDescent="0.2"/>
  <cols>
    <col min="1" max="1" width="12.7109375" style="2" customWidth="1"/>
    <col min="2" max="2" width="20.42578125" style="2" customWidth="1"/>
    <col min="3" max="3" width="46.42578125" style="2" customWidth="1"/>
    <col min="4" max="4" width="4.42578125" style="2" bestFit="1" customWidth="1"/>
    <col min="5" max="5" width="10.5703125" style="2" customWidth="1"/>
    <col min="6" max="6" width="10.140625" style="2" customWidth="1"/>
    <col min="7" max="7" width="5.7109375" style="2" customWidth="1"/>
    <col min="8" max="8" width="5" style="2" customWidth="1"/>
    <col min="9" max="9" width="14.140625" style="2" customWidth="1"/>
    <col min="10" max="10" width="9.140625" style="2"/>
    <col min="11" max="13" width="9.140625" style="28"/>
    <col min="14" max="16384" width="9.140625" style="2"/>
  </cols>
  <sheetData>
    <row r="1" spans="1:18" x14ac:dyDescent="0.2">
      <c r="A1" s="1"/>
      <c r="B1" s="1"/>
      <c r="I1" s="3">
        <v>42639</v>
      </c>
    </row>
    <row r="2" spans="1:18" ht="23.25" x14ac:dyDescent="0.35">
      <c r="A2" s="64" t="s">
        <v>41</v>
      </c>
      <c r="B2" s="64"/>
      <c r="C2" s="64"/>
      <c r="D2" s="64"/>
      <c r="E2" s="64"/>
      <c r="F2" s="64"/>
      <c r="G2" s="64"/>
      <c r="H2" s="64"/>
      <c r="I2" s="64"/>
    </row>
    <row r="3" spans="1:18" ht="14.25" customHeight="1" x14ac:dyDescent="0.2">
      <c r="A3" s="65" t="s">
        <v>0</v>
      </c>
      <c r="B3" s="65"/>
      <c r="C3" s="65"/>
      <c r="D3" s="65"/>
      <c r="E3" s="65"/>
      <c r="F3" s="65"/>
      <c r="G3" s="65"/>
      <c r="H3" s="65"/>
      <c r="I3" s="65"/>
    </row>
    <row r="4" spans="1:18" s="9" customFormat="1" ht="24.75" customHeight="1" x14ac:dyDescent="0.2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0" t="s">
        <v>7</v>
      </c>
      <c r="H4" s="59">
        <v>0.21</v>
      </c>
      <c r="I4" s="7" t="s">
        <v>8</v>
      </c>
      <c r="J4" s="8"/>
      <c r="K4" s="27"/>
      <c r="L4" s="27"/>
      <c r="M4" s="27"/>
    </row>
    <row r="5" spans="1:18" s="39" customFormat="1" ht="67.5" customHeight="1" x14ac:dyDescent="0.25">
      <c r="A5" s="35" t="s">
        <v>17</v>
      </c>
      <c r="B5"/>
      <c r="C5" s="42" t="s">
        <v>22</v>
      </c>
      <c r="D5" s="34">
        <v>9</v>
      </c>
      <c r="E5" s="58">
        <v>0</v>
      </c>
      <c r="F5" s="11">
        <f t="shared" ref="F5:F10" si="0">SUM(E5)*D5</f>
        <v>0</v>
      </c>
      <c r="G5" s="63">
        <f>SUM(F5)*H4</f>
        <v>0</v>
      </c>
      <c r="H5" s="63"/>
      <c r="I5" s="12">
        <f t="shared" ref="I5" si="1">SUM(G5,F5)</f>
        <v>0</v>
      </c>
      <c r="K5" s="33"/>
      <c r="L5" s="33"/>
    </row>
    <row r="6" spans="1:18" s="13" customFormat="1" ht="38.25" customHeight="1" x14ac:dyDescent="0.25">
      <c r="A6" s="35" t="s">
        <v>24</v>
      </c>
      <c r="B6" s="10"/>
      <c r="C6" s="43" t="s">
        <v>23</v>
      </c>
      <c r="D6" s="34">
        <v>100</v>
      </c>
      <c r="E6" s="58">
        <v>0</v>
      </c>
      <c r="F6" s="11">
        <f t="shared" si="0"/>
        <v>0</v>
      </c>
      <c r="G6" s="63">
        <f>SUM(F6)*H4</f>
        <v>0</v>
      </c>
      <c r="H6" s="63"/>
      <c r="I6" s="12">
        <f t="shared" ref="I6:I23" si="2">SUM(G6,F6)</f>
        <v>0</v>
      </c>
      <c r="K6" s="14"/>
      <c r="R6"/>
    </row>
    <row r="7" spans="1:18" s="39" customFormat="1" ht="36.75" customHeight="1" x14ac:dyDescent="0.25">
      <c r="A7" s="35" t="s">
        <v>18</v>
      </c>
      <c r="B7" s="40"/>
      <c r="C7" s="43" t="s">
        <v>26</v>
      </c>
      <c r="D7" s="34">
        <v>90</v>
      </c>
      <c r="E7" s="58">
        <v>0</v>
      </c>
      <c r="F7" s="11">
        <f t="shared" si="0"/>
        <v>0</v>
      </c>
      <c r="G7" s="63">
        <f>SUM(F7)*H4</f>
        <v>0</v>
      </c>
      <c r="H7" s="63"/>
      <c r="I7" s="12">
        <f t="shared" ref="I7" si="3">SUM(G7,F7)</f>
        <v>0</v>
      </c>
      <c r="K7" s="33"/>
    </row>
    <row r="8" spans="1:18" s="39" customFormat="1" ht="38.25" customHeight="1" x14ac:dyDescent="0.25">
      <c r="A8" s="35" t="s">
        <v>19</v>
      </c>
      <c r="B8" s="40"/>
      <c r="C8" s="43" t="s">
        <v>20</v>
      </c>
      <c r="D8" s="34">
        <v>50</v>
      </c>
      <c r="E8" s="58">
        <v>0</v>
      </c>
      <c r="F8" s="11">
        <f t="shared" si="0"/>
        <v>0</v>
      </c>
      <c r="G8" s="63">
        <f>SUM(F8)*H4</f>
        <v>0</v>
      </c>
      <c r="H8" s="63"/>
      <c r="I8" s="12">
        <f t="shared" ref="I8" si="4">SUM(G8,F8)</f>
        <v>0</v>
      </c>
      <c r="K8" s="33"/>
    </row>
    <row r="9" spans="1:18" s="13" customFormat="1" ht="63.75" x14ac:dyDescent="0.25">
      <c r="A9" s="35" t="s">
        <v>35</v>
      </c>
      <c r="B9" s="40"/>
      <c r="C9" s="43" t="s">
        <v>36</v>
      </c>
      <c r="D9" s="34">
        <v>1</v>
      </c>
      <c r="E9" s="58">
        <v>0</v>
      </c>
      <c r="F9" s="11">
        <f t="shared" si="0"/>
        <v>0</v>
      </c>
      <c r="G9" s="63">
        <f>SUM(F9)*H4</f>
        <v>0</v>
      </c>
      <c r="H9" s="63"/>
      <c r="I9" s="12">
        <f t="shared" si="2"/>
        <v>0</v>
      </c>
      <c r="K9" s="14"/>
      <c r="L9" s="31"/>
    </row>
    <row r="10" spans="1:18" s="39" customFormat="1" ht="58.5" customHeight="1" x14ac:dyDescent="0.25">
      <c r="A10" s="15" t="s">
        <v>42</v>
      </c>
      <c r="B10"/>
      <c r="C10" s="48" t="s">
        <v>43</v>
      </c>
      <c r="D10" s="34">
        <v>1</v>
      </c>
      <c r="E10" s="58">
        <v>0</v>
      </c>
      <c r="F10" s="11">
        <f t="shared" si="0"/>
        <v>0</v>
      </c>
      <c r="G10" s="63">
        <f>SUM(F10)*H4</f>
        <v>0</v>
      </c>
      <c r="H10" s="63"/>
      <c r="I10" s="12">
        <f t="shared" ref="I10" si="5">SUM(G10,F10)</f>
        <v>0</v>
      </c>
      <c r="K10" s="33"/>
      <c r="L10" s="31"/>
    </row>
    <row r="11" spans="1:18" s="39" customFormat="1" ht="42.75" customHeight="1" x14ac:dyDescent="0.25">
      <c r="A11" s="44" t="s">
        <v>25</v>
      </c>
      <c r="B11" s="40"/>
      <c r="C11" s="42"/>
      <c r="D11" s="34">
        <v>1</v>
      </c>
      <c r="E11" s="58">
        <v>0</v>
      </c>
      <c r="F11" s="11">
        <f t="shared" ref="F11" si="6">SUM(E11)*D11</f>
        <v>0</v>
      </c>
      <c r="G11" s="63">
        <f>SUM(F11)*H4</f>
        <v>0</v>
      </c>
      <c r="H11" s="63"/>
      <c r="I11" s="12">
        <f t="shared" ref="I11" si="7">SUM(G11,F11)</f>
        <v>0</v>
      </c>
      <c r="K11" s="33"/>
    </row>
    <row r="12" spans="1:18" s="39" customFormat="1" ht="48.75" customHeight="1" x14ac:dyDescent="0.25">
      <c r="A12" s="44" t="s">
        <v>29</v>
      </c>
      <c r="B12" s="40"/>
      <c r="C12" s="38" t="s">
        <v>30</v>
      </c>
      <c r="D12" s="34">
        <v>8</v>
      </c>
      <c r="E12" s="58">
        <v>0</v>
      </c>
      <c r="F12" s="11">
        <f t="shared" ref="F12" si="8">SUM(E12)*D12</f>
        <v>0</v>
      </c>
      <c r="G12" s="63">
        <f>SUM(F12)*H4</f>
        <v>0</v>
      </c>
      <c r="H12" s="63"/>
      <c r="I12" s="12">
        <f t="shared" ref="I12" si="9">SUM(G12,F12)</f>
        <v>0</v>
      </c>
      <c r="K12" s="33"/>
    </row>
    <row r="13" spans="1:18" s="39" customFormat="1" ht="51" x14ac:dyDescent="0.25">
      <c r="A13" s="44" t="s">
        <v>44</v>
      </c>
      <c r="B13" s="40"/>
      <c r="C13" s="42" t="s">
        <v>45</v>
      </c>
      <c r="D13" s="34">
        <v>9</v>
      </c>
      <c r="E13" s="58">
        <v>0</v>
      </c>
      <c r="F13" s="11">
        <f t="shared" ref="F13" si="10">SUM(E13)*D13</f>
        <v>0</v>
      </c>
      <c r="G13" s="63">
        <f>SUM(F13)*H4</f>
        <v>0</v>
      </c>
      <c r="H13" s="63"/>
      <c r="I13" s="12">
        <f t="shared" ref="I13" si="11">SUM(G13,F13)</f>
        <v>0</v>
      </c>
      <c r="K13" s="33"/>
    </row>
    <row r="14" spans="1:18" s="13" customFormat="1" ht="34.5" customHeight="1" x14ac:dyDescent="0.25">
      <c r="A14" s="37" t="s">
        <v>14</v>
      </c>
      <c r="B14" s="36"/>
      <c r="C14" s="38" t="s">
        <v>15</v>
      </c>
      <c r="D14" s="34">
        <v>5</v>
      </c>
      <c r="E14" s="58">
        <v>0</v>
      </c>
      <c r="F14" s="11">
        <f t="shared" ref="F14:F16" si="12">SUM(E14)*D14</f>
        <v>0</v>
      </c>
      <c r="G14" s="63">
        <f>SUM(F14)*H4</f>
        <v>0</v>
      </c>
      <c r="H14" s="63"/>
      <c r="I14" s="12">
        <f t="shared" ref="I14:I15" si="13">SUM(G14,F14)</f>
        <v>0</v>
      </c>
      <c r="K14" s="33"/>
      <c r="L14" s="32"/>
      <c r="M14" s="32"/>
    </row>
    <row r="15" spans="1:18" s="13" customFormat="1" ht="42" customHeight="1" x14ac:dyDescent="0.25">
      <c r="A15" s="44" t="s">
        <v>27</v>
      </c>
      <c r="B15" s="40"/>
      <c r="C15" s="49" t="s">
        <v>28</v>
      </c>
      <c r="D15" s="34">
        <v>4</v>
      </c>
      <c r="E15" s="58">
        <v>0</v>
      </c>
      <c r="F15" s="11">
        <f t="shared" si="12"/>
        <v>0</v>
      </c>
      <c r="G15" s="63">
        <f>SUM(F15)*H4</f>
        <v>0</v>
      </c>
      <c r="H15" s="63"/>
      <c r="I15" s="12">
        <f t="shared" si="13"/>
        <v>0</v>
      </c>
      <c r="K15" s="33"/>
      <c r="L15" s="32"/>
      <c r="M15" s="32"/>
    </row>
    <row r="16" spans="1:18" s="39" customFormat="1" ht="59.25" customHeight="1" x14ac:dyDescent="0.25">
      <c r="A16" s="44" t="s">
        <v>31</v>
      </c>
      <c r="B16" s="40"/>
      <c r="C16" s="49" t="s">
        <v>32</v>
      </c>
      <c r="D16" s="34">
        <v>1</v>
      </c>
      <c r="E16" s="58">
        <v>0</v>
      </c>
      <c r="F16" s="11">
        <f t="shared" si="12"/>
        <v>0</v>
      </c>
      <c r="G16" s="63">
        <f>SUM(F16)*H4</f>
        <v>0</v>
      </c>
      <c r="H16" s="63"/>
      <c r="I16" s="12">
        <f t="shared" ref="I16" si="14">SUM(G16,F16)</f>
        <v>0</v>
      </c>
      <c r="K16" s="33"/>
    </row>
    <row r="17" spans="1:29" s="13" customFormat="1" ht="33" customHeight="1" x14ac:dyDescent="0.25">
      <c r="A17" s="47" t="s">
        <v>21</v>
      </c>
      <c r="B17"/>
      <c r="C17" s="42"/>
      <c r="D17" s="34">
        <v>2</v>
      </c>
      <c r="E17" s="58">
        <v>0</v>
      </c>
      <c r="F17" s="11">
        <f t="shared" ref="F17:F18" si="15">SUM(E17)*D17</f>
        <v>0</v>
      </c>
      <c r="G17" s="63">
        <f>SUM(F17)*H4</f>
        <v>0</v>
      </c>
      <c r="H17" s="63"/>
      <c r="I17" s="12">
        <f t="shared" ref="I17" si="16">SUM(G17,F17)</f>
        <v>0</v>
      </c>
      <c r="K17" s="33"/>
      <c r="L17" s="32"/>
      <c r="M17" s="32"/>
    </row>
    <row r="18" spans="1:29" s="39" customFormat="1" ht="48" customHeight="1" x14ac:dyDescent="0.25">
      <c r="A18" s="44" t="s">
        <v>46</v>
      </c>
      <c r="B18" s="40"/>
      <c r="C18" s="43" t="s">
        <v>47</v>
      </c>
      <c r="D18" s="34">
        <v>7</v>
      </c>
      <c r="E18" s="58">
        <v>0</v>
      </c>
      <c r="F18" s="11">
        <f t="shared" si="15"/>
        <v>0</v>
      </c>
      <c r="G18" s="63">
        <f>SUM(F18)*H4</f>
        <v>0</v>
      </c>
      <c r="H18" s="63"/>
      <c r="I18" s="12">
        <f t="shared" ref="I18" si="17">SUM(G18,F18)</f>
        <v>0</v>
      </c>
      <c r="K18" s="33"/>
    </row>
    <row r="19" spans="1:29" s="39" customFormat="1" ht="53.25" customHeight="1" x14ac:dyDescent="0.25">
      <c r="A19" s="44" t="s">
        <v>55</v>
      </c>
      <c r="B19" s="40"/>
      <c r="C19" s="43" t="s">
        <v>56</v>
      </c>
      <c r="D19" s="34">
        <v>2</v>
      </c>
      <c r="E19" s="58">
        <v>0</v>
      </c>
      <c r="F19" s="11">
        <f t="shared" ref="F19" si="18">SUM(E19)*D19</f>
        <v>0</v>
      </c>
      <c r="G19" s="63">
        <f>SUM(F19)*H4</f>
        <v>0</v>
      </c>
      <c r="H19" s="63"/>
      <c r="I19" s="12">
        <f t="shared" ref="I19" si="19">SUM(G19,F19)</f>
        <v>0</v>
      </c>
      <c r="K19" s="33"/>
    </row>
    <row r="20" spans="1:29" s="39" customFormat="1" ht="25.5" x14ac:dyDescent="0.25">
      <c r="A20" s="44" t="s">
        <v>48</v>
      </c>
      <c r="B20" s="40"/>
      <c r="C20" s="43" t="s">
        <v>49</v>
      </c>
      <c r="D20" s="34">
        <v>2</v>
      </c>
      <c r="E20" s="58">
        <v>0</v>
      </c>
      <c r="F20" s="11">
        <f t="shared" ref="F20" si="20">SUM(E20)*D20</f>
        <v>0</v>
      </c>
      <c r="G20" s="63">
        <f>SUM(F20)*H4</f>
        <v>0</v>
      </c>
      <c r="H20" s="63"/>
      <c r="I20" s="12">
        <f t="shared" ref="I20" si="21">SUM(G20,F20)</f>
        <v>0</v>
      </c>
      <c r="K20" s="33"/>
    </row>
    <row r="21" spans="1:29" s="13" customFormat="1" ht="24" x14ac:dyDescent="0.25">
      <c r="A21" s="15" t="s">
        <v>9</v>
      </c>
      <c r="B21" s="10"/>
      <c r="C21" s="16" t="s">
        <v>10</v>
      </c>
      <c r="D21" s="34">
        <v>9</v>
      </c>
      <c r="E21" s="58">
        <v>0</v>
      </c>
      <c r="F21" s="11">
        <f>SUM(E21)*D21</f>
        <v>0</v>
      </c>
      <c r="G21" s="63">
        <f>SUM(F21)*H4</f>
        <v>0</v>
      </c>
      <c r="H21" s="63"/>
      <c r="I21" s="12">
        <f t="shared" si="2"/>
        <v>0</v>
      </c>
      <c r="K21" s="14"/>
      <c r="L21" s="29"/>
    </row>
    <row r="22" spans="1:29" s="13" customFormat="1" ht="15" x14ac:dyDescent="0.25">
      <c r="A22" s="15" t="s">
        <v>11</v>
      </c>
      <c r="B22" s="10"/>
      <c r="C22" s="42" t="s">
        <v>16</v>
      </c>
      <c r="D22" s="34">
        <v>1</v>
      </c>
      <c r="E22" s="58">
        <v>0</v>
      </c>
      <c r="F22" s="11">
        <f>SUM(E22)*D22</f>
        <v>0</v>
      </c>
      <c r="G22" s="63">
        <f>SUM(F22)*H4</f>
        <v>0</v>
      </c>
      <c r="H22" s="63"/>
      <c r="I22" s="12">
        <f t="shared" si="2"/>
        <v>0</v>
      </c>
      <c r="K22" s="14"/>
      <c r="N22" s="39"/>
    </row>
    <row r="23" spans="1:29" s="13" customFormat="1" ht="24" x14ac:dyDescent="0.25">
      <c r="A23" s="15" t="s">
        <v>12</v>
      </c>
      <c r="B23" s="10"/>
      <c r="C23" s="42" t="s">
        <v>65</v>
      </c>
      <c r="D23" s="34">
        <v>1</v>
      </c>
      <c r="E23" s="58">
        <v>0</v>
      </c>
      <c r="F23" s="11">
        <f t="shared" ref="F23:F24" si="22">SUM(E23)*D23</f>
        <v>0</v>
      </c>
      <c r="G23" s="63">
        <f>SUM(F23)*H4</f>
        <v>0</v>
      </c>
      <c r="H23" s="63"/>
      <c r="I23" s="12">
        <f t="shared" si="2"/>
        <v>0</v>
      </c>
      <c r="K23" s="14"/>
    </row>
    <row r="24" spans="1:29" s="39" customFormat="1" ht="22.5" x14ac:dyDescent="0.25">
      <c r="A24" s="50" t="s">
        <v>33</v>
      </c>
      <c r="B24" s="40"/>
      <c r="C24" s="16" t="s">
        <v>34</v>
      </c>
      <c r="D24" s="34">
        <v>8</v>
      </c>
      <c r="E24" s="58">
        <v>0</v>
      </c>
      <c r="F24" s="11">
        <f t="shared" si="22"/>
        <v>0</v>
      </c>
      <c r="G24" s="63">
        <f>SUM(F24)*H4</f>
        <v>0</v>
      </c>
      <c r="H24" s="63"/>
      <c r="I24" s="12">
        <f t="shared" ref="I24" si="23">SUM(G24,F24)</f>
        <v>0</v>
      </c>
      <c r="K24" s="33"/>
    </row>
    <row r="25" spans="1:29" s="13" customFormat="1" ht="15.75" customHeight="1" thickBot="1" x14ac:dyDescent="0.3">
      <c r="A25" s="67"/>
      <c r="B25" s="67"/>
      <c r="C25" s="67"/>
      <c r="D25" s="67"/>
      <c r="E25" s="67"/>
      <c r="F25" s="17"/>
      <c r="G25" s="18"/>
      <c r="H25" s="18"/>
      <c r="I25" s="19"/>
    </row>
    <row r="26" spans="1:29" ht="19.5" customHeight="1" thickTop="1" thickBot="1" x14ac:dyDescent="0.3">
      <c r="A26" s="20" t="s">
        <v>13</v>
      </c>
      <c r="B26" s="21"/>
      <c r="C26" s="21"/>
      <c r="D26" s="21"/>
      <c r="E26" s="22"/>
      <c r="F26" s="23">
        <f>SUM(F5:F25)</f>
        <v>0</v>
      </c>
      <c r="G26" s="68">
        <f>SUM(G5:G25)</f>
        <v>0</v>
      </c>
      <c r="H26" s="68"/>
      <c r="I26" s="24">
        <f>SUM(I5:I25)</f>
        <v>0</v>
      </c>
      <c r="J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29.25" customHeight="1" thickTop="1" x14ac:dyDescent="0.2">
      <c r="A27" s="69" t="s">
        <v>57</v>
      </c>
      <c r="B27" s="69"/>
      <c r="C27" s="69"/>
      <c r="D27" s="69"/>
      <c r="E27" s="69"/>
      <c r="F27" s="69"/>
      <c r="G27" s="69"/>
      <c r="H27" s="69"/>
      <c r="I27" s="69"/>
    </row>
    <row r="28" spans="1:29" ht="32.25" customHeight="1" x14ac:dyDescent="0.2">
      <c r="A28" s="66"/>
      <c r="B28" s="66"/>
      <c r="C28" s="66"/>
      <c r="D28" s="66"/>
      <c r="E28" s="66"/>
      <c r="F28" s="66"/>
      <c r="G28" s="66"/>
      <c r="H28" s="66"/>
      <c r="I28" s="66"/>
      <c r="M28" s="30"/>
    </row>
    <row r="29" spans="1:29" x14ac:dyDescent="0.2">
      <c r="A29" s="26"/>
      <c r="B29" s="26"/>
      <c r="C29" s="26"/>
      <c r="D29" s="26"/>
      <c r="E29" s="26"/>
      <c r="F29" s="26"/>
      <c r="G29" s="26"/>
      <c r="H29" s="26"/>
      <c r="I29" s="46"/>
    </row>
    <row r="30" spans="1:29" x14ac:dyDescent="0.2">
      <c r="A30" s="26"/>
      <c r="B30" s="26"/>
      <c r="C30" s="26"/>
      <c r="D30" s="26"/>
      <c r="E30" s="26"/>
      <c r="F30" s="26"/>
      <c r="G30" s="26"/>
      <c r="H30" s="26"/>
      <c r="I30" s="26"/>
    </row>
    <row r="31" spans="1:29" x14ac:dyDescent="0.2">
      <c r="A31" s="26"/>
      <c r="B31" s="26"/>
      <c r="C31" s="26"/>
      <c r="D31" s="26"/>
      <c r="E31" s="26"/>
      <c r="F31" s="26"/>
      <c r="G31" s="26"/>
      <c r="H31" s="26"/>
      <c r="I31" s="26"/>
    </row>
    <row r="32" spans="1:29" x14ac:dyDescent="0.2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">
      <c r="A33" s="26"/>
      <c r="B33" s="26"/>
      <c r="C33" s="26"/>
      <c r="D33" s="26"/>
      <c r="E33" s="26"/>
      <c r="F33" s="26"/>
      <c r="G33" s="26"/>
      <c r="H33" s="26"/>
      <c r="I33" s="26"/>
    </row>
  </sheetData>
  <mergeCells count="26">
    <mergeCell ref="G20:H20"/>
    <mergeCell ref="G24:H24"/>
    <mergeCell ref="G12:H12"/>
    <mergeCell ref="A28:I28"/>
    <mergeCell ref="A25:E25"/>
    <mergeCell ref="G26:H26"/>
    <mergeCell ref="G17:H17"/>
    <mergeCell ref="G23:H23"/>
    <mergeCell ref="A27:I27"/>
    <mergeCell ref="G21:H21"/>
    <mergeCell ref="G22:H22"/>
    <mergeCell ref="G18:H18"/>
    <mergeCell ref="G14:H14"/>
    <mergeCell ref="G15:H15"/>
    <mergeCell ref="G13:H13"/>
    <mergeCell ref="G19:H19"/>
    <mergeCell ref="G16:H16"/>
    <mergeCell ref="G11:H11"/>
    <mergeCell ref="G9:H9"/>
    <mergeCell ref="A2:I2"/>
    <mergeCell ref="A3:I3"/>
    <mergeCell ref="G6:H6"/>
    <mergeCell ref="G5:H5"/>
    <mergeCell ref="G8:H8"/>
    <mergeCell ref="G7:H7"/>
    <mergeCell ref="G10:H10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2052" r:id="rId4">
          <objectPr defaultSize="0" r:id="rId5">
            <anchor moveWithCells="1">
              <from>
                <xdr:col>2</xdr:col>
                <xdr:colOff>1000125</xdr:colOff>
                <xdr:row>26</xdr:row>
                <xdr:rowOff>66675</xdr:rowOff>
              </from>
              <to>
                <xdr:col>2</xdr:col>
                <xdr:colOff>1438275</xdr:colOff>
                <xdr:row>26</xdr:row>
                <xdr:rowOff>361950</xdr:rowOff>
              </to>
            </anchor>
          </objectPr>
        </oleObject>
      </mc:Choice>
      <mc:Fallback>
        <oleObject progId="CorelDraw.Graphic.17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4"/>
  <sheetViews>
    <sheetView workbookViewId="0">
      <selection activeCell="E24" sqref="E24"/>
    </sheetView>
  </sheetViews>
  <sheetFormatPr defaultRowHeight="12.75" x14ac:dyDescent="0.2"/>
  <cols>
    <col min="1" max="1" width="12.7109375" style="2" customWidth="1"/>
    <col min="2" max="2" width="20.42578125" style="2" customWidth="1"/>
    <col min="3" max="3" width="46.42578125" style="2" customWidth="1"/>
    <col min="4" max="4" width="4.42578125" style="2" bestFit="1" customWidth="1"/>
    <col min="5" max="5" width="10.5703125" style="2" customWidth="1"/>
    <col min="6" max="6" width="10.140625" style="2" customWidth="1"/>
    <col min="7" max="7" width="5.7109375" style="2" customWidth="1"/>
    <col min="8" max="8" width="5" style="2" customWidth="1"/>
    <col min="9" max="9" width="14.140625" style="2" customWidth="1"/>
    <col min="10" max="10" width="9.140625" style="2"/>
    <col min="11" max="13" width="9.140625" style="28"/>
    <col min="14" max="16384" width="9.140625" style="2"/>
  </cols>
  <sheetData>
    <row r="1" spans="1:18" x14ac:dyDescent="0.2">
      <c r="A1" s="1"/>
      <c r="B1" s="1"/>
      <c r="I1" s="3">
        <v>42639</v>
      </c>
    </row>
    <row r="2" spans="1:18" ht="23.25" x14ac:dyDescent="0.35">
      <c r="A2" s="64" t="s">
        <v>58</v>
      </c>
      <c r="B2" s="64"/>
      <c r="C2" s="64"/>
      <c r="D2" s="64"/>
      <c r="E2" s="64"/>
      <c r="F2" s="64"/>
      <c r="G2" s="64"/>
      <c r="H2" s="64"/>
      <c r="I2" s="64"/>
    </row>
    <row r="3" spans="1:18" ht="14.25" customHeight="1" x14ac:dyDescent="0.2">
      <c r="A3" s="65" t="s">
        <v>0</v>
      </c>
      <c r="B3" s="65"/>
      <c r="C3" s="65"/>
      <c r="D3" s="65"/>
      <c r="E3" s="65"/>
      <c r="F3" s="65"/>
      <c r="G3" s="65"/>
      <c r="H3" s="65"/>
      <c r="I3" s="65"/>
    </row>
    <row r="4" spans="1:18" s="9" customFormat="1" ht="24.75" customHeight="1" x14ac:dyDescent="0.2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>
        <v>0.21</v>
      </c>
      <c r="I4" s="7" t="s">
        <v>8</v>
      </c>
      <c r="J4" s="8"/>
      <c r="K4" s="27"/>
      <c r="L4" s="27"/>
      <c r="M4" s="27"/>
    </row>
    <row r="5" spans="1:18" s="39" customFormat="1" ht="87" customHeight="1" x14ac:dyDescent="0.25">
      <c r="A5" s="35" t="s">
        <v>17</v>
      </c>
      <c r="B5"/>
      <c r="C5" s="42" t="s">
        <v>22</v>
      </c>
      <c r="D5" s="34">
        <v>4</v>
      </c>
      <c r="E5" s="55">
        <v>0</v>
      </c>
      <c r="F5" s="11">
        <f t="shared" ref="F5:F11" si="0">SUM(E5)*D5</f>
        <v>0</v>
      </c>
      <c r="G5" s="63">
        <f>SUM(F5)*H4</f>
        <v>0</v>
      </c>
      <c r="H5" s="63"/>
      <c r="I5" s="12">
        <f t="shared" ref="I5:I25" si="1">SUM(G5,F5)</f>
        <v>0</v>
      </c>
      <c r="K5" s="33"/>
      <c r="L5" s="33"/>
    </row>
    <row r="6" spans="1:18" s="39" customFormat="1" ht="44.25" customHeight="1" x14ac:dyDescent="0.25">
      <c r="A6" s="35" t="s">
        <v>24</v>
      </c>
      <c r="B6" s="40"/>
      <c r="C6" s="43" t="s">
        <v>23</v>
      </c>
      <c r="D6" s="34">
        <v>80</v>
      </c>
      <c r="E6" s="55">
        <v>0</v>
      </c>
      <c r="F6" s="11">
        <f t="shared" si="0"/>
        <v>0</v>
      </c>
      <c r="G6" s="63">
        <f>SUM(F6)*H4</f>
        <v>0</v>
      </c>
      <c r="H6" s="63"/>
      <c r="I6" s="12">
        <f t="shared" si="1"/>
        <v>0</v>
      </c>
      <c r="K6" s="33"/>
      <c r="R6"/>
    </row>
    <row r="7" spans="1:18" s="39" customFormat="1" ht="44.25" customHeight="1" x14ac:dyDescent="0.25">
      <c r="A7" s="35" t="s">
        <v>18</v>
      </c>
      <c r="B7" s="40"/>
      <c r="C7" s="43" t="s">
        <v>26</v>
      </c>
      <c r="D7" s="34">
        <v>30</v>
      </c>
      <c r="E7" s="55">
        <v>0</v>
      </c>
      <c r="F7" s="11">
        <f t="shared" si="0"/>
        <v>0</v>
      </c>
      <c r="G7" s="63">
        <f>SUM(F7)*H4</f>
        <v>0</v>
      </c>
      <c r="H7" s="63"/>
      <c r="I7" s="12">
        <f t="shared" si="1"/>
        <v>0</v>
      </c>
      <c r="K7" s="33"/>
    </row>
    <row r="8" spans="1:18" s="39" customFormat="1" ht="51.75" customHeight="1" x14ac:dyDescent="0.25">
      <c r="A8" s="35" t="s">
        <v>19</v>
      </c>
      <c r="B8" s="40"/>
      <c r="C8" s="43" t="s">
        <v>20</v>
      </c>
      <c r="D8" s="34">
        <v>30</v>
      </c>
      <c r="E8" s="55">
        <v>0</v>
      </c>
      <c r="F8" s="11">
        <f t="shared" si="0"/>
        <v>0</v>
      </c>
      <c r="G8" s="63">
        <f>SUM(F8)*H4</f>
        <v>0</v>
      </c>
      <c r="H8" s="63"/>
      <c r="I8" s="12">
        <f t="shared" si="1"/>
        <v>0</v>
      </c>
      <c r="K8" s="33"/>
    </row>
    <row r="9" spans="1:18" s="39" customFormat="1" ht="63.75" x14ac:dyDescent="0.25">
      <c r="A9" s="35" t="s">
        <v>35</v>
      </c>
      <c r="B9" s="40"/>
      <c r="C9" s="43" t="s">
        <v>36</v>
      </c>
      <c r="D9" s="34">
        <v>1</v>
      </c>
      <c r="E9" s="55">
        <v>0</v>
      </c>
      <c r="F9" s="11">
        <f t="shared" si="0"/>
        <v>0</v>
      </c>
      <c r="G9" s="63">
        <f>SUM(F9)*H4</f>
        <v>0</v>
      </c>
      <c r="H9" s="63"/>
      <c r="I9" s="12">
        <f t="shared" si="1"/>
        <v>0</v>
      </c>
      <c r="K9" s="33"/>
      <c r="L9" s="31"/>
    </row>
    <row r="10" spans="1:18" s="39" customFormat="1" ht="58.5" customHeight="1" x14ac:dyDescent="0.25">
      <c r="A10" s="35" t="s">
        <v>42</v>
      </c>
      <c r="B10" s="40"/>
      <c r="C10" s="48" t="s">
        <v>43</v>
      </c>
      <c r="D10" s="34">
        <v>1</v>
      </c>
      <c r="E10" s="55">
        <v>0</v>
      </c>
      <c r="F10" s="11">
        <f t="shared" si="0"/>
        <v>0</v>
      </c>
      <c r="G10" s="63">
        <f>SUM(F10)*H4</f>
        <v>0</v>
      </c>
      <c r="H10" s="63"/>
      <c r="I10" s="12">
        <f t="shared" si="1"/>
        <v>0</v>
      </c>
      <c r="K10" s="33"/>
      <c r="L10" s="31"/>
    </row>
    <row r="11" spans="1:18" s="39" customFormat="1" ht="62.25" customHeight="1" x14ac:dyDescent="0.25">
      <c r="A11" s="35" t="s">
        <v>59</v>
      </c>
      <c r="B11" s="40"/>
      <c r="C11" s="48"/>
      <c r="D11" s="34">
        <v>1</v>
      </c>
      <c r="E11" s="55">
        <v>0</v>
      </c>
      <c r="F11" s="11">
        <f t="shared" si="0"/>
        <v>0</v>
      </c>
      <c r="G11" s="63">
        <f>SUM(F11)*H4</f>
        <v>0</v>
      </c>
      <c r="H11" s="63"/>
      <c r="I11" s="12">
        <f t="shared" ref="I11" si="2">SUM(G11,F11)</f>
        <v>0</v>
      </c>
      <c r="K11" s="33"/>
      <c r="L11" s="31"/>
    </row>
    <row r="12" spans="1:18" s="39" customFormat="1" ht="60" customHeight="1" x14ac:dyDescent="0.25">
      <c r="A12" s="35" t="s">
        <v>60</v>
      </c>
      <c r="B12" s="40"/>
      <c r="C12" s="48" t="s">
        <v>61</v>
      </c>
      <c r="D12" s="34">
        <v>1</v>
      </c>
      <c r="E12" s="55">
        <v>0</v>
      </c>
      <c r="F12" s="11">
        <f t="shared" ref="F12" si="3">SUM(E12)*D12</f>
        <v>0</v>
      </c>
      <c r="G12" s="63">
        <f>SUM(F12)*H4</f>
        <v>0</v>
      </c>
      <c r="H12" s="63"/>
      <c r="I12" s="12">
        <f t="shared" ref="I12" si="4">SUM(G12,F12)</f>
        <v>0</v>
      </c>
      <c r="K12" s="33"/>
      <c r="L12" s="31"/>
    </row>
    <row r="13" spans="1:18" s="39" customFormat="1" ht="48.75" customHeight="1" x14ac:dyDescent="0.25">
      <c r="A13" s="35" t="s">
        <v>25</v>
      </c>
      <c r="B13" s="40"/>
      <c r="C13" s="42"/>
      <c r="D13" s="34">
        <v>3</v>
      </c>
      <c r="E13" s="55">
        <v>0</v>
      </c>
      <c r="F13" s="11">
        <f t="shared" ref="F13:F18" si="5">SUM(E13)*D13</f>
        <v>0</v>
      </c>
      <c r="G13" s="63">
        <f>SUM(F13)*H4</f>
        <v>0</v>
      </c>
      <c r="H13" s="63"/>
      <c r="I13" s="12">
        <f t="shared" si="1"/>
        <v>0</v>
      </c>
      <c r="K13" s="33"/>
    </row>
    <row r="14" spans="1:18" s="39" customFormat="1" ht="48.75" customHeight="1" x14ac:dyDescent="0.25">
      <c r="A14" s="35" t="s">
        <v>29</v>
      </c>
      <c r="B14" s="40"/>
      <c r="C14" s="38" t="s">
        <v>30</v>
      </c>
      <c r="D14" s="41">
        <v>1</v>
      </c>
      <c r="E14" s="45">
        <v>0</v>
      </c>
      <c r="F14" s="11">
        <f t="shared" si="5"/>
        <v>0</v>
      </c>
      <c r="G14" s="63">
        <f>SUM(F14)*H4</f>
        <v>0</v>
      </c>
      <c r="H14" s="63"/>
      <c r="I14" s="12">
        <f t="shared" si="1"/>
        <v>0</v>
      </c>
      <c r="K14" s="33"/>
    </row>
    <row r="15" spans="1:18" s="39" customFormat="1" ht="48" x14ac:dyDescent="0.25">
      <c r="A15" s="35" t="s">
        <v>44</v>
      </c>
      <c r="B15" s="40"/>
      <c r="C15" s="42" t="s">
        <v>45</v>
      </c>
      <c r="D15" s="34">
        <v>4</v>
      </c>
      <c r="E15" s="55">
        <v>0</v>
      </c>
      <c r="F15" s="11">
        <f t="shared" si="5"/>
        <v>0</v>
      </c>
      <c r="G15" s="63">
        <f>SUM(F15)*H4</f>
        <v>0</v>
      </c>
      <c r="H15" s="63"/>
      <c r="I15" s="12">
        <f t="shared" si="1"/>
        <v>0</v>
      </c>
      <c r="K15" s="33"/>
    </row>
    <row r="16" spans="1:18" s="39" customFormat="1" ht="40.5" customHeight="1" x14ac:dyDescent="0.25">
      <c r="A16" s="35" t="s">
        <v>14</v>
      </c>
      <c r="B16" s="40"/>
      <c r="C16" s="38" t="s">
        <v>15</v>
      </c>
      <c r="D16" s="41">
        <v>3</v>
      </c>
      <c r="E16" s="45">
        <v>0</v>
      </c>
      <c r="F16" s="11">
        <f t="shared" si="5"/>
        <v>0</v>
      </c>
      <c r="G16" s="63">
        <f>SUM(F16)*H4</f>
        <v>0</v>
      </c>
      <c r="H16" s="63"/>
      <c r="I16" s="12">
        <f t="shared" si="1"/>
        <v>0</v>
      </c>
      <c r="K16" s="33"/>
    </row>
    <row r="17" spans="1:29" s="39" customFormat="1" ht="57.75" customHeight="1" x14ac:dyDescent="0.25">
      <c r="A17" s="35" t="s">
        <v>53</v>
      </c>
      <c r="B17" s="40"/>
      <c r="C17" s="38" t="s">
        <v>54</v>
      </c>
      <c r="D17" s="41">
        <v>1</v>
      </c>
      <c r="E17" s="45">
        <v>0</v>
      </c>
      <c r="F17" s="11">
        <f t="shared" si="5"/>
        <v>0</v>
      </c>
      <c r="G17" s="63">
        <f>SUM(F17)*H4</f>
        <v>0</v>
      </c>
      <c r="H17" s="63"/>
      <c r="I17" s="12">
        <f t="shared" ref="I17" si="6">SUM(G17,F17)</f>
        <v>0</v>
      </c>
      <c r="K17" s="33"/>
    </row>
    <row r="18" spans="1:29" s="39" customFormat="1" ht="42" customHeight="1" x14ac:dyDescent="0.25">
      <c r="A18" s="35" t="s">
        <v>27</v>
      </c>
      <c r="B18" s="40"/>
      <c r="C18" s="49" t="s">
        <v>28</v>
      </c>
      <c r="D18" s="41">
        <v>2</v>
      </c>
      <c r="E18" s="45">
        <v>0</v>
      </c>
      <c r="F18" s="11">
        <f t="shared" si="5"/>
        <v>0</v>
      </c>
      <c r="G18" s="63">
        <f>SUM(F18)*H4</f>
        <v>0</v>
      </c>
      <c r="H18" s="63"/>
      <c r="I18" s="12">
        <f t="shared" si="1"/>
        <v>0</v>
      </c>
      <c r="K18" s="33"/>
    </row>
    <row r="19" spans="1:29" s="39" customFormat="1" ht="55.5" customHeight="1" x14ac:dyDescent="0.25">
      <c r="A19" s="35" t="s">
        <v>21</v>
      </c>
      <c r="B19"/>
      <c r="C19" s="42"/>
      <c r="D19" s="34">
        <v>1</v>
      </c>
      <c r="E19" s="55">
        <v>0</v>
      </c>
      <c r="F19" s="11">
        <f t="shared" ref="F19:F21" si="7">SUM(E19)*D19</f>
        <v>0</v>
      </c>
      <c r="G19" s="63">
        <f>SUM(F19)*H4</f>
        <v>0</v>
      </c>
      <c r="H19" s="63"/>
      <c r="I19" s="12">
        <f t="shared" si="1"/>
        <v>0</v>
      </c>
      <c r="K19" s="33"/>
    </row>
    <row r="20" spans="1:29" s="39" customFormat="1" ht="53.25" customHeight="1" x14ac:dyDescent="0.25">
      <c r="A20" s="35" t="s">
        <v>46</v>
      </c>
      <c r="B20" s="40"/>
      <c r="C20" s="43" t="s">
        <v>47</v>
      </c>
      <c r="D20" s="41">
        <v>6</v>
      </c>
      <c r="E20" s="45">
        <v>0</v>
      </c>
      <c r="F20" s="11">
        <f t="shared" si="7"/>
        <v>0</v>
      </c>
      <c r="G20" s="63">
        <f>SUM(F20)*H4</f>
        <v>0</v>
      </c>
      <c r="H20" s="63"/>
      <c r="I20" s="12">
        <f t="shared" si="1"/>
        <v>0</v>
      </c>
      <c r="K20" s="33"/>
    </row>
    <row r="21" spans="1:29" s="39" customFormat="1" ht="25.5" x14ac:dyDescent="0.25">
      <c r="A21" s="35" t="s">
        <v>48</v>
      </c>
      <c r="B21" s="40"/>
      <c r="C21" s="43" t="s">
        <v>49</v>
      </c>
      <c r="D21" s="41">
        <v>2</v>
      </c>
      <c r="E21" s="45">
        <v>0</v>
      </c>
      <c r="F21" s="11">
        <f t="shared" si="7"/>
        <v>0</v>
      </c>
      <c r="G21" s="63">
        <f>SUM(F21)*H4</f>
        <v>0</v>
      </c>
      <c r="H21" s="63"/>
      <c r="I21" s="12">
        <f t="shared" si="1"/>
        <v>0</v>
      </c>
      <c r="K21" s="33"/>
    </row>
    <row r="22" spans="1:29" s="39" customFormat="1" ht="24" x14ac:dyDescent="0.25">
      <c r="A22" s="35" t="s">
        <v>9</v>
      </c>
      <c r="B22" s="40"/>
      <c r="C22" s="16" t="s">
        <v>10</v>
      </c>
      <c r="D22" s="34">
        <v>9</v>
      </c>
      <c r="E22" s="55">
        <v>0</v>
      </c>
      <c r="F22" s="11">
        <f>SUM(E22)*D22</f>
        <v>0</v>
      </c>
      <c r="G22" s="63">
        <f>SUM(F22)*H4</f>
        <v>0</v>
      </c>
      <c r="H22" s="63"/>
      <c r="I22" s="12">
        <f t="shared" si="1"/>
        <v>0</v>
      </c>
      <c r="K22" s="33"/>
      <c r="L22" s="29"/>
    </row>
    <row r="23" spans="1:29" s="39" customFormat="1" ht="15" x14ac:dyDescent="0.25">
      <c r="A23" s="35" t="s">
        <v>11</v>
      </c>
      <c r="B23" s="40"/>
      <c r="C23" s="42" t="s">
        <v>16</v>
      </c>
      <c r="D23" s="34">
        <v>1</v>
      </c>
      <c r="E23" s="55">
        <v>0</v>
      </c>
      <c r="F23" s="11">
        <f>SUM(E23)*D23</f>
        <v>0</v>
      </c>
      <c r="G23" s="63">
        <f>SUM(F23)*H4</f>
        <v>0</v>
      </c>
      <c r="H23" s="63"/>
      <c r="I23" s="12">
        <f t="shared" si="1"/>
        <v>0</v>
      </c>
      <c r="K23" s="33"/>
    </row>
    <row r="24" spans="1:29" s="39" customFormat="1" ht="24" x14ac:dyDescent="0.25">
      <c r="A24" s="35" t="s">
        <v>12</v>
      </c>
      <c r="B24" s="40"/>
      <c r="C24" s="42" t="s">
        <v>65</v>
      </c>
      <c r="D24" s="34">
        <v>1</v>
      </c>
      <c r="E24" s="55">
        <v>0</v>
      </c>
      <c r="F24" s="11">
        <f t="shared" ref="F24:F25" si="8">SUM(E24)*D24</f>
        <v>0</v>
      </c>
      <c r="G24" s="63">
        <f>SUM(F24)*H4</f>
        <v>0</v>
      </c>
      <c r="H24" s="63"/>
      <c r="I24" s="12">
        <f t="shared" si="1"/>
        <v>0</v>
      </c>
      <c r="K24" s="33"/>
    </row>
    <row r="25" spans="1:29" s="39" customFormat="1" ht="24" x14ac:dyDescent="0.25">
      <c r="A25" s="35" t="s">
        <v>33</v>
      </c>
      <c r="B25" s="40"/>
      <c r="C25" s="16" t="s">
        <v>34</v>
      </c>
      <c r="D25" s="34">
        <v>3</v>
      </c>
      <c r="E25" s="55">
        <v>0</v>
      </c>
      <c r="F25" s="11">
        <f t="shared" si="8"/>
        <v>0</v>
      </c>
      <c r="G25" s="63">
        <f>SUM(F25)*H4</f>
        <v>0</v>
      </c>
      <c r="H25" s="63"/>
      <c r="I25" s="12">
        <f t="shared" si="1"/>
        <v>0</v>
      </c>
      <c r="K25" s="33"/>
    </row>
    <row r="26" spans="1:29" s="39" customFormat="1" ht="15.75" customHeight="1" thickBot="1" x14ac:dyDescent="0.3">
      <c r="A26" s="67"/>
      <c r="B26" s="67"/>
      <c r="C26" s="67"/>
      <c r="D26" s="67"/>
      <c r="E26" s="67"/>
      <c r="F26" s="17"/>
      <c r="G26" s="18"/>
      <c r="H26" s="18"/>
      <c r="I26" s="19"/>
    </row>
    <row r="27" spans="1:29" ht="19.5" customHeight="1" thickTop="1" thickBot="1" x14ac:dyDescent="0.3">
      <c r="A27" s="20" t="s">
        <v>13</v>
      </c>
      <c r="B27" s="21"/>
      <c r="C27" s="21"/>
      <c r="D27" s="21"/>
      <c r="E27" s="22"/>
      <c r="F27" s="56">
        <f>SUM(F5:F26)</f>
        <v>0</v>
      </c>
      <c r="G27" s="68">
        <f>SUM(G5:G26)</f>
        <v>0</v>
      </c>
      <c r="H27" s="68"/>
      <c r="I27" s="24">
        <f>SUM(I5:I26)</f>
        <v>0</v>
      </c>
      <c r="J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33" customHeight="1" thickTop="1" x14ac:dyDescent="0.2">
      <c r="A28" s="69" t="s">
        <v>57</v>
      </c>
      <c r="B28" s="69"/>
      <c r="C28" s="69"/>
      <c r="D28" s="69"/>
      <c r="E28" s="69"/>
      <c r="F28" s="69"/>
      <c r="G28" s="69"/>
      <c r="H28" s="69"/>
      <c r="I28" s="69"/>
    </row>
    <row r="29" spans="1:29" ht="32.25" customHeight="1" x14ac:dyDescent="0.2">
      <c r="A29" s="66"/>
      <c r="B29" s="66"/>
      <c r="C29" s="66"/>
      <c r="D29" s="66"/>
      <c r="E29" s="66"/>
      <c r="F29" s="66"/>
      <c r="G29" s="66"/>
      <c r="H29" s="66"/>
      <c r="I29" s="66"/>
      <c r="M29" s="30"/>
    </row>
    <row r="30" spans="1:29" x14ac:dyDescent="0.2">
      <c r="A30" s="26"/>
      <c r="B30" s="26"/>
      <c r="C30" s="26"/>
      <c r="D30" s="26"/>
      <c r="E30" s="26"/>
      <c r="F30" s="26"/>
      <c r="G30" s="26"/>
      <c r="H30" s="26"/>
      <c r="I30" s="46"/>
    </row>
    <row r="31" spans="1:29" x14ac:dyDescent="0.2">
      <c r="A31" s="26"/>
      <c r="B31" s="26"/>
      <c r="C31" s="26"/>
      <c r="D31" s="26"/>
      <c r="E31" s="26"/>
      <c r="F31" s="26"/>
      <c r="G31" s="26"/>
      <c r="H31" s="26"/>
      <c r="I31" s="26"/>
    </row>
    <row r="32" spans="1:29" x14ac:dyDescent="0.2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">
      <c r="A34" s="26"/>
      <c r="B34" s="26"/>
      <c r="C34" s="26"/>
      <c r="D34" s="26"/>
      <c r="E34" s="26"/>
      <c r="F34" s="26"/>
      <c r="G34" s="26"/>
      <c r="H34" s="26"/>
      <c r="I34" s="26"/>
    </row>
  </sheetData>
  <mergeCells count="27">
    <mergeCell ref="G8:H8"/>
    <mergeCell ref="A2:I2"/>
    <mergeCell ref="A3:I3"/>
    <mergeCell ref="G5:H5"/>
    <mergeCell ref="G6:H6"/>
    <mergeCell ref="G7:H7"/>
    <mergeCell ref="G9:H9"/>
    <mergeCell ref="G10:H10"/>
    <mergeCell ref="G13:H13"/>
    <mergeCell ref="G14:H14"/>
    <mergeCell ref="G15:H15"/>
    <mergeCell ref="A28:I28"/>
    <mergeCell ref="A29:I29"/>
    <mergeCell ref="G17:H17"/>
    <mergeCell ref="G11:H11"/>
    <mergeCell ref="G12:H12"/>
    <mergeCell ref="G23:H23"/>
    <mergeCell ref="G24:H24"/>
    <mergeCell ref="G25:H25"/>
    <mergeCell ref="A26:E26"/>
    <mergeCell ref="G27:H27"/>
    <mergeCell ref="G18:H18"/>
    <mergeCell ref="G19:H19"/>
    <mergeCell ref="G20:H20"/>
    <mergeCell ref="G21:H21"/>
    <mergeCell ref="G22:H22"/>
    <mergeCell ref="G16:H16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4098" r:id="rId4">
          <objectPr defaultSize="0" autoPict="0" r:id="rId5">
            <anchor moveWithCells="1">
              <from>
                <xdr:col>2</xdr:col>
                <xdr:colOff>1000125</xdr:colOff>
                <xdr:row>27</xdr:row>
                <xdr:rowOff>66675</xdr:rowOff>
              </from>
              <to>
                <xdr:col>2</xdr:col>
                <xdr:colOff>1438275</xdr:colOff>
                <xdr:row>27</xdr:row>
                <xdr:rowOff>333375</xdr:rowOff>
              </to>
            </anchor>
          </objectPr>
        </oleObject>
      </mc:Choice>
      <mc:Fallback>
        <oleObject progId="CorelDraw.Graphic.17" shapeId="409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4"/>
  <sheetViews>
    <sheetView workbookViewId="0">
      <selection activeCell="C5" sqref="C5"/>
    </sheetView>
  </sheetViews>
  <sheetFormatPr defaultRowHeight="12.75" x14ac:dyDescent="0.2"/>
  <cols>
    <col min="1" max="1" width="12.7109375" style="2" customWidth="1"/>
    <col min="2" max="2" width="20.42578125" style="2" customWidth="1"/>
    <col min="3" max="3" width="46.42578125" style="2" customWidth="1"/>
    <col min="4" max="4" width="4.42578125" style="2" bestFit="1" customWidth="1"/>
    <col min="5" max="5" width="10.5703125" style="2" customWidth="1"/>
    <col min="6" max="6" width="10.140625" style="2" customWidth="1"/>
    <col min="7" max="7" width="5.7109375" style="2" customWidth="1"/>
    <col min="8" max="8" width="5" style="2" customWidth="1"/>
    <col min="9" max="9" width="14.140625" style="2" customWidth="1"/>
    <col min="10" max="10" width="9.140625" style="2"/>
    <col min="11" max="13" width="9.140625" style="28"/>
    <col min="14" max="16384" width="9.140625" style="2"/>
  </cols>
  <sheetData>
    <row r="1" spans="1:18" x14ac:dyDescent="0.2">
      <c r="A1" s="1"/>
      <c r="B1" s="1"/>
      <c r="I1" s="3">
        <v>42639</v>
      </c>
    </row>
    <row r="2" spans="1:18" ht="23.25" x14ac:dyDescent="0.35">
      <c r="A2" s="64" t="s">
        <v>50</v>
      </c>
      <c r="B2" s="64"/>
      <c r="C2" s="64"/>
      <c r="D2" s="64"/>
      <c r="E2" s="64"/>
      <c r="F2" s="64"/>
      <c r="G2" s="64"/>
      <c r="H2" s="64"/>
      <c r="I2" s="64"/>
    </row>
    <row r="3" spans="1:18" ht="14.25" customHeight="1" x14ac:dyDescent="0.2">
      <c r="A3" s="65" t="s">
        <v>0</v>
      </c>
      <c r="B3" s="65"/>
      <c r="C3" s="65"/>
      <c r="D3" s="65"/>
      <c r="E3" s="65"/>
      <c r="F3" s="65"/>
      <c r="G3" s="65"/>
      <c r="H3" s="65"/>
      <c r="I3" s="65"/>
    </row>
    <row r="4" spans="1:18" s="9" customFormat="1" ht="24.75" customHeight="1" x14ac:dyDescent="0.2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>
        <v>0.21</v>
      </c>
      <c r="I4" s="7" t="s">
        <v>8</v>
      </c>
      <c r="J4" s="8"/>
      <c r="K4" s="27"/>
      <c r="L4" s="27"/>
      <c r="M4" s="27"/>
    </row>
    <row r="5" spans="1:18" s="39" customFormat="1" ht="87" customHeight="1" x14ac:dyDescent="0.25">
      <c r="A5" s="35" t="s">
        <v>17</v>
      </c>
      <c r="B5"/>
      <c r="C5" s="42" t="s">
        <v>22</v>
      </c>
      <c r="D5" s="34">
        <v>15</v>
      </c>
      <c r="E5" s="54">
        <v>0</v>
      </c>
      <c r="F5" s="11">
        <f t="shared" ref="F5:F10" si="0">SUM(E5)*D5</f>
        <v>0</v>
      </c>
      <c r="G5" s="63">
        <f>SUM(F5)*H4</f>
        <v>0</v>
      </c>
      <c r="H5" s="63"/>
      <c r="I5" s="12">
        <f t="shared" ref="I5:I25" si="1">SUM(G5,F5)</f>
        <v>0</v>
      </c>
      <c r="K5" s="33"/>
      <c r="L5" s="33"/>
    </row>
    <row r="6" spans="1:18" s="39" customFormat="1" ht="44.25" customHeight="1" x14ac:dyDescent="0.25">
      <c r="A6" s="35" t="s">
        <v>24</v>
      </c>
      <c r="B6" s="40"/>
      <c r="C6" s="43" t="s">
        <v>23</v>
      </c>
      <c r="D6" s="34">
        <v>210</v>
      </c>
      <c r="E6" s="54">
        <v>0</v>
      </c>
      <c r="F6" s="11">
        <f t="shared" si="0"/>
        <v>0</v>
      </c>
      <c r="G6" s="63">
        <f>SUM(F6)*H4</f>
        <v>0</v>
      </c>
      <c r="H6" s="63"/>
      <c r="I6" s="12">
        <f t="shared" si="1"/>
        <v>0</v>
      </c>
      <c r="K6" s="33"/>
      <c r="R6"/>
    </row>
    <row r="7" spans="1:18" s="39" customFormat="1" ht="51.75" customHeight="1" x14ac:dyDescent="0.25">
      <c r="A7" s="35" t="s">
        <v>18</v>
      </c>
      <c r="B7" s="40"/>
      <c r="C7" s="43" t="s">
        <v>26</v>
      </c>
      <c r="D7" s="34">
        <v>80</v>
      </c>
      <c r="E7" s="54">
        <v>0</v>
      </c>
      <c r="F7" s="11">
        <f t="shared" si="0"/>
        <v>0</v>
      </c>
      <c r="G7" s="63">
        <f>SUM(F7)*H4</f>
        <v>0</v>
      </c>
      <c r="H7" s="63"/>
      <c r="I7" s="12">
        <f t="shared" si="1"/>
        <v>0</v>
      </c>
      <c r="K7" s="33"/>
    </row>
    <row r="8" spans="1:18" s="39" customFormat="1" ht="34.5" customHeight="1" x14ac:dyDescent="0.25">
      <c r="A8" s="35" t="s">
        <v>19</v>
      </c>
      <c r="B8" s="40"/>
      <c r="C8" s="43" t="s">
        <v>20</v>
      </c>
      <c r="D8" s="34">
        <v>50</v>
      </c>
      <c r="E8" s="54">
        <v>0</v>
      </c>
      <c r="F8" s="11">
        <f t="shared" si="0"/>
        <v>0</v>
      </c>
      <c r="G8" s="63">
        <f>SUM(F8)*H4</f>
        <v>0</v>
      </c>
      <c r="H8" s="63"/>
      <c r="I8" s="12">
        <f t="shared" si="1"/>
        <v>0</v>
      </c>
      <c r="K8" s="33"/>
    </row>
    <row r="9" spans="1:18" s="39" customFormat="1" ht="64.5" customHeight="1" x14ac:dyDescent="0.25">
      <c r="A9" s="35" t="s">
        <v>51</v>
      </c>
      <c r="B9" s="40"/>
      <c r="C9" s="43" t="s">
        <v>52</v>
      </c>
      <c r="D9" s="34">
        <v>1</v>
      </c>
      <c r="E9" s="54">
        <v>0</v>
      </c>
      <c r="F9" s="11">
        <f t="shared" si="0"/>
        <v>0</v>
      </c>
      <c r="G9" s="63">
        <f>SUM(F9)*H4</f>
        <v>0</v>
      </c>
      <c r="H9" s="63"/>
      <c r="I9" s="12">
        <f t="shared" si="1"/>
        <v>0</v>
      </c>
      <c r="K9" s="33"/>
      <c r="L9" s="31"/>
    </row>
    <row r="10" spans="1:18" s="39" customFormat="1" ht="48.75" customHeight="1" x14ac:dyDescent="0.25">
      <c r="A10" s="15" t="s">
        <v>42</v>
      </c>
      <c r="B10" s="40"/>
      <c r="C10" s="48" t="s">
        <v>43</v>
      </c>
      <c r="D10" s="34">
        <v>2</v>
      </c>
      <c r="E10" s="54">
        <v>0</v>
      </c>
      <c r="F10" s="11">
        <f t="shared" si="0"/>
        <v>0</v>
      </c>
      <c r="G10" s="63">
        <f>SUM(F10)*H4</f>
        <v>0</v>
      </c>
      <c r="H10" s="63"/>
      <c r="I10" s="12">
        <f t="shared" si="1"/>
        <v>0</v>
      </c>
      <c r="K10" s="33"/>
      <c r="L10" s="31"/>
    </row>
    <row r="11" spans="1:18" s="39" customFormat="1" ht="40.5" customHeight="1" x14ac:dyDescent="0.25">
      <c r="A11" s="44" t="s">
        <v>25</v>
      </c>
      <c r="B11" s="40"/>
      <c r="C11" s="42"/>
      <c r="D11" s="34">
        <v>11</v>
      </c>
      <c r="E11" s="54">
        <v>0</v>
      </c>
      <c r="F11" s="11">
        <f t="shared" ref="F11:F17" si="2">SUM(E11)*D11</f>
        <v>0</v>
      </c>
      <c r="G11" s="63">
        <f>SUM(F11)*H4</f>
        <v>0</v>
      </c>
      <c r="H11" s="63"/>
      <c r="I11" s="12">
        <f t="shared" si="1"/>
        <v>0</v>
      </c>
      <c r="K11" s="33"/>
    </row>
    <row r="12" spans="1:18" s="39" customFormat="1" ht="51.75" customHeight="1" x14ac:dyDescent="0.25">
      <c r="A12" s="44" t="s">
        <v>29</v>
      </c>
      <c r="B12" s="40"/>
      <c r="C12" s="38" t="s">
        <v>30</v>
      </c>
      <c r="D12" s="41">
        <v>4</v>
      </c>
      <c r="E12" s="45">
        <v>0</v>
      </c>
      <c r="F12" s="11">
        <f t="shared" si="2"/>
        <v>0</v>
      </c>
      <c r="G12" s="63">
        <f>SUM(F12)*H4</f>
        <v>0</v>
      </c>
      <c r="H12" s="63"/>
      <c r="I12" s="12">
        <f t="shared" si="1"/>
        <v>0</v>
      </c>
      <c r="K12" s="33"/>
    </row>
    <row r="13" spans="1:18" s="39" customFormat="1" ht="51" x14ac:dyDescent="0.25">
      <c r="A13" s="44" t="s">
        <v>44</v>
      </c>
      <c r="B13" s="40"/>
      <c r="C13" s="42" t="s">
        <v>45</v>
      </c>
      <c r="D13" s="34">
        <v>15</v>
      </c>
      <c r="E13" s="54">
        <v>0</v>
      </c>
      <c r="F13" s="11">
        <f t="shared" si="2"/>
        <v>0</v>
      </c>
      <c r="G13" s="63">
        <f>SUM(F13)*H4</f>
        <v>0</v>
      </c>
      <c r="H13" s="63"/>
      <c r="I13" s="12">
        <f t="shared" si="1"/>
        <v>0</v>
      </c>
      <c r="K13" s="33"/>
    </row>
    <row r="14" spans="1:18" s="39" customFormat="1" ht="29.25" customHeight="1" x14ac:dyDescent="0.25">
      <c r="A14" s="44" t="s">
        <v>14</v>
      </c>
      <c r="B14" s="40"/>
      <c r="C14" s="38" t="s">
        <v>15</v>
      </c>
      <c r="D14" s="41">
        <v>5</v>
      </c>
      <c r="E14" s="45">
        <v>0</v>
      </c>
      <c r="F14" s="11">
        <f t="shared" si="2"/>
        <v>0</v>
      </c>
      <c r="G14" s="63">
        <f>SUM(F14)*H4</f>
        <v>0</v>
      </c>
      <c r="H14" s="63"/>
      <c r="I14" s="12">
        <f t="shared" si="1"/>
        <v>0</v>
      </c>
      <c r="K14" s="33"/>
    </row>
    <row r="15" spans="1:18" s="39" customFormat="1" ht="55.5" customHeight="1" x14ac:dyDescent="0.25">
      <c r="A15" s="44" t="s">
        <v>53</v>
      </c>
      <c r="B15" s="40"/>
      <c r="C15" s="38" t="s">
        <v>54</v>
      </c>
      <c r="D15" s="41">
        <v>3</v>
      </c>
      <c r="E15" s="45">
        <v>0</v>
      </c>
      <c r="F15" s="11">
        <f t="shared" ref="F15" si="3">SUM(E15)*D15</f>
        <v>0</v>
      </c>
      <c r="G15" s="63">
        <f>SUM(F15)*H4</f>
        <v>0</v>
      </c>
      <c r="H15" s="63"/>
      <c r="I15" s="12">
        <f t="shared" ref="I15" si="4">SUM(G15,F15)</f>
        <v>0</v>
      </c>
      <c r="K15" s="33"/>
    </row>
    <row r="16" spans="1:18" s="39" customFormat="1" ht="36.75" x14ac:dyDescent="0.25">
      <c r="A16" s="44" t="s">
        <v>27</v>
      </c>
      <c r="B16" s="40"/>
      <c r="C16" s="49" t="s">
        <v>28</v>
      </c>
      <c r="D16" s="41">
        <v>4</v>
      </c>
      <c r="E16" s="45">
        <v>0</v>
      </c>
      <c r="F16" s="11">
        <f t="shared" si="2"/>
        <v>0</v>
      </c>
      <c r="G16" s="63">
        <f>SUM(F16)*H4</f>
        <v>0</v>
      </c>
      <c r="H16" s="63"/>
      <c r="I16" s="12">
        <f t="shared" si="1"/>
        <v>0</v>
      </c>
      <c r="K16" s="33"/>
    </row>
    <row r="17" spans="1:29" s="39" customFormat="1" ht="51" x14ac:dyDescent="0.25">
      <c r="A17" s="44" t="s">
        <v>31</v>
      </c>
      <c r="B17" s="40"/>
      <c r="C17" s="49" t="s">
        <v>32</v>
      </c>
      <c r="D17" s="41">
        <v>1</v>
      </c>
      <c r="E17" s="45">
        <v>0</v>
      </c>
      <c r="F17" s="11">
        <f t="shared" si="2"/>
        <v>0</v>
      </c>
      <c r="G17" s="63">
        <f>SUM(F17)*H4</f>
        <v>0</v>
      </c>
      <c r="H17" s="63"/>
      <c r="I17" s="12">
        <f t="shared" si="1"/>
        <v>0</v>
      </c>
      <c r="K17" s="33"/>
    </row>
    <row r="18" spans="1:29" s="39" customFormat="1" ht="55.5" customHeight="1" x14ac:dyDescent="0.25">
      <c r="A18" s="47" t="s">
        <v>21</v>
      </c>
      <c r="B18"/>
      <c r="C18" s="42"/>
      <c r="D18" s="34">
        <v>4</v>
      </c>
      <c r="E18" s="54">
        <v>0</v>
      </c>
      <c r="F18" s="11">
        <f t="shared" ref="F18:F21" si="5">SUM(E18)*D18</f>
        <v>0</v>
      </c>
      <c r="G18" s="63">
        <f>SUM(F18)*H4</f>
        <v>0</v>
      </c>
      <c r="H18" s="63"/>
      <c r="I18" s="12">
        <f t="shared" si="1"/>
        <v>0</v>
      </c>
      <c r="K18" s="33"/>
    </row>
    <row r="19" spans="1:29" s="39" customFormat="1" ht="53.25" customHeight="1" x14ac:dyDescent="0.25">
      <c r="A19" s="44" t="s">
        <v>46</v>
      </c>
      <c r="B19" s="40"/>
      <c r="C19" s="43" t="s">
        <v>47</v>
      </c>
      <c r="D19" s="41">
        <v>10</v>
      </c>
      <c r="E19" s="45">
        <v>0</v>
      </c>
      <c r="F19" s="11">
        <f t="shared" si="5"/>
        <v>0</v>
      </c>
      <c r="G19" s="63">
        <f>SUM(F19)*H4</f>
        <v>0</v>
      </c>
      <c r="H19" s="63"/>
      <c r="I19" s="12">
        <f t="shared" si="1"/>
        <v>0</v>
      </c>
      <c r="K19" s="33"/>
    </row>
    <row r="20" spans="1:29" s="39" customFormat="1" ht="53.25" customHeight="1" x14ac:dyDescent="0.25">
      <c r="A20" s="44" t="s">
        <v>55</v>
      </c>
      <c r="B20" s="40"/>
      <c r="C20" s="43" t="s">
        <v>56</v>
      </c>
      <c r="D20" s="41">
        <v>4</v>
      </c>
      <c r="E20" s="45">
        <v>0</v>
      </c>
      <c r="F20" s="11">
        <f t="shared" ref="F20" si="6">SUM(E20)*D20</f>
        <v>0</v>
      </c>
      <c r="G20" s="63">
        <f>SUM(F20)*H4</f>
        <v>0</v>
      </c>
      <c r="H20" s="63"/>
      <c r="I20" s="12">
        <f t="shared" ref="I20" si="7">SUM(G20,F20)</f>
        <v>0</v>
      </c>
      <c r="K20" s="33"/>
    </row>
    <row r="21" spans="1:29" s="39" customFormat="1" ht="25.5" x14ac:dyDescent="0.25">
      <c r="A21" s="44" t="s">
        <v>48</v>
      </c>
      <c r="B21" s="40"/>
      <c r="C21" s="43" t="s">
        <v>49</v>
      </c>
      <c r="D21" s="41">
        <v>2</v>
      </c>
      <c r="E21" s="45">
        <v>0</v>
      </c>
      <c r="F21" s="11">
        <f t="shared" si="5"/>
        <v>0</v>
      </c>
      <c r="G21" s="63">
        <f>SUM(F21)*H4</f>
        <v>0</v>
      </c>
      <c r="H21" s="63"/>
      <c r="I21" s="12">
        <f t="shared" si="1"/>
        <v>0</v>
      </c>
      <c r="K21" s="33"/>
    </row>
    <row r="22" spans="1:29" s="39" customFormat="1" ht="24" x14ac:dyDescent="0.25">
      <c r="A22" s="15" t="s">
        <v>9</v>
      </c>
      <c r="B22" s="40"/>
      <c r="C22" s="16" t="s">
        <v>10</v>
      </c>
      <c r="D22" s="34">
        <v>15</v>
      </c>
      <c r="E22" s="54">
        <v>0</v>
      </c>
      <c r="F22" s="11">
        <f>SUM(E22)*D22</f>
        <v>0</v>
      </c>
      <c r="G22" s="63">
        <f>SUM(F22)*H4</f>
        <v>0</v>
      </c>
      <c r="H22" s="63"/>
      <c r="I22" s="12">
        <f t="shared" si="1"/>
        <v>0</v>
      </c>
      <c r="K22" s="33"/>
      <c r="L22" s="29"/>
    </row>
    <row r="23" spans="1:29" s="39" customFormat="1" ht="15" x14ac:dyDescent="0.25">
      <c r="A23" s="15" t="s">
        <v>11</v>
      </c>
      <c r="B23" s="40"/>
      <c r="C23" s="42" t="s">
        <v>16</v>
      </c>
      <c r="D23" s="34">
        <v>1</v>
      </c>
      <c r="E23" s="54">
        <v>0</v>
      </c>
      <c r="F23" s="11">
        <f>SUM(E23)*D23</f>
        <v>0</v>
      </c>
      <c r="G23" s="63">
        <f>SUM(F23)*H4</f>
        <v>0</v>
      </c>
      <c r="H23" s="63"/>
      <c r="I23" s="12">
        <f t="shared" si="1"/>
        <v>0</v>
      </c>
      <c r="K23" s="33"/>
    </row>
    <row r="24" spans="1:29" s="39" customFormat="1" ht="24" x14ac:dyDescent="0.25">
      <c r="A24" s="15" t="s">
        <v>12</v>
      </c>
      <c r="B24" s="40"/>
      <c r="C24" s="42" t="s">
        <v>65</v>
      </c>
      <c r="D24" s="34">
        <v>1</v>
      </c>
      <c r="E24" s="54">
        <v>0</v>
      </c>
      <c r="F24" s="11">
        <f t="shared" ref="F24:F25" si="8">SUM(E24)*D24</f>
        <v>0</v>
      </c>
      <c r="G24" s="63">
        <f>SUM(F24)*H4</f>
        <v>0</v>
      </c>
      <c r="H24" s="63"/>
      <c r="I24" s="12">
        <f t="shared" si="1"/>
        <v>0</v>
      </c>
      <c r="K24" s="33"/>
    </row>
    <row r="25" spans="1:29" s="39" customFormat="1" ht="22.5" x14ac:dyDescent="0.25">
      <c r="A25" s="50" t="s">
        <v>33</v>
      </c>
      <c r="B25" s="40"/>
      <c r="C25" s="16" t="s">
        <v>34</v>
      </c>
      <c r="D25" s="34">
        <v>4</v>
      </c>
      <c r="E25" s="54">
        <v>0</v>
      </c>
      <c r="F25" s="11">
        <f t="shared" si="8"/>
        <v>0</v>
      </c>
      <c r="G25" s="63">
        <f>SUM(F25)*H4</f>
        <v>0</v>
      </c>
      <c r="H25" s="63"/>
      <c r="I25" s="12">
        <f t="shared" si="1"/>
        <v>0</v>
      </c>
      <c r="K25" s="33"/>
    </row>
    <row r="26" spans="1:29" s="39" customFormat="1" ht="15.75" customHeight="1" thickBot="1" x14ac:dyDescent="0.3">
      <c r="A26" s="67"/>
      <c r="B26" s="67"/>
      <c r="C26" s="67"/>
      <c r="D26" s="67"/>
      <c r="E26" s="67"/>
      <c r="F26" s="17"/>
      <c r="G26" s="18"/>
      <c r="H26" s="18"/>
      <c r="I26" s="19"/>
    </row>
    <row r="27" spans="1:29" ht="19.5" customHeight="1" thickTop="1" thickBot="1" x14ac:dyDescent="0.3">
      <c r="A27" s="20" t="s">
        <v>13</v>
      </c>
      <c r="B27" s="21"/>
      <c r="C27" s="21"/>
      <c r="D27" s="21"/>
      <c r="E27" s="22"/>
      <c r="F27" s="53">
        <f>SUM(F5:F26)</f>
        <v>0</v>
      </c>
      <c r="G27" s="68">
        <f>SUM(G5:G26)</f>
        <v>0</v>
      </c>
      <c r="H27" s="68"/>
      <c r="I27" s="24">
        <f>SUM(I5:I26)</f>
        <v>0</v>
      </c>
      <c r="J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33" customHeight="1" thickTop="1" x14ac:dyDescent="0.2">
      <c r="A28" s="69" t="s">
        <v>57</v>
      </c>
      <c r="B28" s="69"/>
      <c r="C28" s="69"/>
      <c r="D28" s="69"/>
      <c r="E28" s="69"/>
      <c r="F28" s="69"/>
      <c r="G28" s="69"/>
      <c r="H28" s="69"/>
      <c r="I28" s="69"/>
    </row>
    <row r="29" spans="1:29" ht="32.25" customHeight="1" x14ac:dyDescent="0.2">
      <c r="A29" s="66"/>
      <c r="B29" s="66"/>
      <c r="C29" s="66"/>
      <c r="D29" s="66"/>
      <c r="E29" s="66"/>
      <c r="F29" s="66"/>
      <c r="G29" s="66"/>
      <c r="H29" s="66"/>
      <c r="I29" s="66"/>
      <c r="M29" s="30"/>
    </row>
    <row r="30" spans="1:29" x14ac:dyDescent="0.2">
      <c r="A30" s="26"/>
      <c r="B30" s="26"/>
      <c r="C30" s="26"/>
      <c r="D30" s="26"/>
      <c r="E30" s="26"/>
      <c r="F30" s="26"/>
      <c r="G30" s="26"/>
      <c r="H30" s="26"/>
      <c r="I30" s="46"/>
    </row>
    <row r="31" spans="1:29" x14ac:dyDescent="0.2">
      <c r="A31" s="26"/>
      <c r="B31" s="26"/>
      <c r="C31" s="26"/>
      <c r="D31" s="26"/>
      <c r="E31" s="26"/>
      <c r="F31" s="26"/>
      <c r="G31" s="26"/>
      <c r="H31" s="26"/>
      <c r="I31" s="26"/>
    </row>
    <row r="32" spans="1:29" x14ac:dyDescent="0.2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">
      <c r="A34" s="26"/>
      <c r="B34" s="26"/>
      <c r="C34" s="26"/>
      <c r="D34" s="26"/>
      <c r="E34" s="26"/>
      <c r="F34" s="26"/>
      <c r="G34" s="26"/>
      <c r="H34" s="26"/>
      <c r="I34" s="26"/>
    </row>
  </sheetData>
  <mergeCells count="27">
    <mergeCell ref="A26:E26"/>
    <mergeCell ref="G27:H27"/>
    <mergeCell ref="A28:I28"/>
    <mergeCell ref="A29:I29"/>
    <mergeCell ref="G15:H15"/>
    <mergeCell ref="G20:H20"/>
    <mergeCell ref="G22:H22"/>
    <mergeCell ref="G23:H23"/>
    <mergeCell ref="G24:H24"/>
    <mergeCell ref="G25:H25"/>
    <mergeCell ref="G21:H21"/>
    <mergeCell ref="G19:H19"/>
    <mergeCell ref="G14:H14"/>
    <mergeCell ref="G13:H13"/>
    <mergeCell ref="G16:H16"/>
    <mergeCell ref="G17:H17"/>
    <mergeCell ref="G18:H18"/>
    <mergeCell ref="G8:H8"/>
    <mergeCell ref="G9:H9"/>
    <mergeCell ref="G10:H10"/>
    <mergeCell ref="G11:H11"/>
    <mergeCell ref="G12:H12"/>
    <mergeCell ref="A2:I2"/>
    <mergeCell ref="A3:I3"/>
    <mergeCell ref="G5:H5"/>
    <mergeCell ref="G6:H6"/>
    <mergeCell ref="G7:H7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3073" r:id="rId4">
          <objectPr defaultSize="0" autoPict="0" r:id="rId5">
            <anchor moveWithCells="1">
              <from>
                <xdr:col>2</xdr:col>
                <xdr:colOff>990600</xdr:colOff>
                <xdr:row>27</xdr:row>
                <xdr:rowOff>66675</xdr:rowOff>
              </from>
              <to>
                <xdr:col>2</xdr:col>
                <xdr:colOff>1428750</xdr:colOff>
                <xdr:row>27</xdr:row>
                <xdr:rowOff>333375</xdr:rowOff>
              </to>
            </anchor>
          </objectPr>
        </oleObject>
      </mc:Choice>
      <mc:Fallback>
        <oleObject progId="CorelDraw.Graphic.17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Souhrn</vt:lpstr>
      <vt:lpstr>Nové Zákupy</vt:lpstr>
      <vt:lpstr>Centrum</vt:lpstr>
      <vt:lpstr>Základní Škola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Lípa</dc:creator>
  <cp:lastModifiedBy>Kadlecova</cp:lastModifiedBy>
  <cp:lastPrinted>2016-10-06T07:42:02Z</cp:lastPrinted>
  <dcterms:created xsi:type="dcterms:W3CDTF">2015-12-14T08:08:27Z</dcterms:created>
  <dcterms:modified xsi:type="dcterms:W3CDTF">2017-05-29T10:36:30Z</dcterms:modified>
</cp:coreProperties>
</file>